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5480" windowHeight="7935" firstSheet="1" activeTab="4"/>
  </bookViews>
  <sheets>
    <sheet name="CTAF2012" sheetId="1" r:id="rId1"/>
    <sheet name="Desglose Gastos" sheetId="2" r:id="rId2"/>
    <sheet name="Entrenadores" sheetId="3" r:id="rId3"/>
    <sheet name="Uniformidad + Otros" sheetId="4" r:id="rId4"/>
    <sheet name="Interterritorial" sheetId="5" r:id="rId5"/>
    <sheet name="Walkies" sheetId="6" r:id="rId6"/>
  </sheets>
  <definedNames>
    <definedName name="_xlnm.Print_Area" localSheetId="2">Entrenadores!$A$1:$M$41</definedName>
    <definedName name="_xlnm.Print_Area" localSheetId="5">Walkies!$A$1:$F$13</definedName>
    <definedName name="_xlnm.Print_Titles" localSheetId="1">'Desglose Gastos'!$1:$2</definedName>
  </definedNames>
  <calcPr calcId="125725" concurrentCalc="0"/>
</workbook>
</file>

<file path=xl/calcChain.xml><?xml version="1.0" encoding="utf-8"?>
<calcChain xmlns="http://schemas.openxmlformats.org/spreadsheetml/2006/main">
  <c r="L20" i="3"/>
  <c r="H20"/>
  <c r="I20"/>
  <c r="I4"/>
  <c r="I57" i="2"/>
  <c r="I56"/>
  <c r="D62" i="1"/>
  <c r="D50"/>
  <c r="D24"/>
  <c r="D8"/>
  <c r="R31" i="2"/>
  <c r="R54"/>
  <c r="R51"/>
  <c r="R32"/>
  <c r="R14"/>
  <c r="D74" i="1"/>
  <c r="R26" i="2"/>
  <c r="R11"/>
  <c r="R8"/>
  <c r="G27" i="3"/>
  <c r="G28"/>
  <c r="F27"/>
  <c r="F28"/>
  <c r="E27"/>
  <c r="E28"/>
  <c r="D27"/>
  <c r="C27"/>
  <c r="C28"/>
  <c r="B27"/>
  <c r="B28"/>
  <c r="E19"/>
  <c r="E20"/>
  <c r="P11"/>
  <c r="O12"/>
  <c r="O11"/>
  <c r="D19"/>
  <c r="C19"/>
  <c r="F19"/>
  <c r="F20"/>
  <c r="B19"/>
  <c r="O13"/>
  <c r="F14" i="6"/>
  <c r="E14" i="5"/>
  <c r="E13"/>
  <c r="E12"/>
  <c r="E11"/>
  <c r="E10"/>
  <c r="E9"/>
  <c r="E8"/>
  <c r="E7"/>
  <c r="F32" i="3"/>
  <c r="F31"/>
  <c r="M19"/>
  <c r="M20"/>
  <c r="K19"/>
  <c r="K20"/>
  <c r="G19"/>
  <c r="G20"/>
  <c r="G34"/>
  <c r="R53" i="2"/>
  <c r="R52"/>
  <c r="R55"/>
  <c r="R49"/>
  <c r="R47"/>
  <c r="R45"/>
  <c r="R44"/>
  <c r="R43"/>
  <c r="R40"/>
  <c r="R38"/>
  <c r="R37"/>
  <c r="R36"/>
  <c r="R28"/>
  <c r="R25"/>
  <c r="R24"/>
  <c r="R23"/>
  <c r="R22"/>
  <c r="R21"/>
  <c r="R19"/>
  <c r="R20"/>
  <c r="R18"/>
  <c r="R17"/>
  <c r="R16"/>
  <c r="R15"/>
  <c r="R13"/>
  <c r="R30"/>
  <c r="R12"/>
  <c r="R10"/>
  <c r="R9"/>
  <c r="R7"/>
  <c r="R6"/>
  <c r="R5"/>
  <c r="R4"/>
  <c r="F33" i="3"/>
  <c r="E20" i="5"/>
  <c r="B34" i="3"/>
  <c r="I34"/>
  <c r="B8" i="1"/>
  <c r="M34" i="3"/>
  <c r="B62" i="1"/>
  <c r="C62"/>
  <c r="B50"/>
  <c r="C50"/>
  <c r="B24"/>
  <c r="B74"/>
  <c r="C24"/>
  <c r="C8"/>
  <c r="C74"/>
</calcChain>
</file>

<file path=xl/comments1.xml><?xml version="1.0" encoding="utf-8"?>
<comments xmlns="http://schemas.openxmlformats.org/spreadsheetml/2006/main">
  <authors>
    <author>MABEL POBIL</author>
    <author>MPOBIL</author>
  </authors>
  <commentList>
    <comment ref="D10" authorId="0">
      <text>
        <r>
          <rPr>
            <b/>
            <sz val="9"/>
            <color indexed="81"/>
            <rFont val="Tahoma"/>
            <family val="2"/>
          </rPr>
          <t>MABEL POBIL:gastos ajustados a las previsión de asistentes + 7 jug que reciben subvencion. En 2011 presupuestamos 12000 a la baja y ajustamos por petición de gerencia 3000€ menos. En los cálculos se ha tenido en cuenta 1000€ mas del dir de torneo no presupuestado en 2011. De los 13000 que saldrían ajustando bajamos 50€ * 12 billetes + los 1000€ del Dir torneo que no está claro vaya a ser cargado a nuestro presupuesto.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Aumento de 3 días técnico + tarifa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Dir Torneo 1500€ +  Incremento Tarifa Técnicos + chapas conmemorativas. En 2010 se gastó 19102€. Quitamos 1500 de dir torneo para ajustar la cifra.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Chapas conmemorativas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Chapas Conmemorativas</t>
        </r>
      </text>
    </comment>
    <comment ref="D2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Incorporamos el trabajo de un técnico</t>
        </r>
      </text>
    </comment>
    <comment ref="D2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Variacion en alojamiento en funcion de si podemos alojarnos en St Cloud (confirmación tardía)</t>
        </r>
      </text>
    </comment>
    <comment ref="D2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En 2011 participan 4 jug en lugar de 6 presupuestadas</t>
        </r>
      </text>
    </comment>
    <comment ref="D3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En 2011 participan 2 en lugar de 4 presupuestadas</t>
        </r>
      </text>
    </comment>
    <comment ref="D3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En 2011 presupuestamos 4 jug y llevamos a 6</t>
        </r>
      </text>
    </comment>
    <comment ref="D3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Añadimos gastos responsable + 3 jug que antes utilizaban invitaciones CTAM</t>
        </r>
      </text>
    </comment>
    <comment ref="D4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??</t>
        </r>
      </text>
    </comment>
    <comment ref="D4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Dependiendo de las fechas de los torneos tendremos más o menos jugadoras con posibilidad de jugar</t>
        </r>
      </text>
    </comment>
    <comment ref="D5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jugadora menos de las presupuestadas para 2011</t>
        </r>
      </text>
    </comment>
    <comment ref="D5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100% desplazamientos (antes compartidos con Copa Reina + 1 tec +1noche adicional</t>
        </r>
      </text>
    </comment>
    <comment ref="D5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Gastos Entrenador; resto CSD</t>
        </r>
      </text>
    </comment>
    <comment ref="B66" authorId="1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incluido en gastos de cada campeonato o concentración excepto reuniones</t>
        </r>
      </text>
    </comment>
  </commentList>
</comments>
</file>

<file path=xl/comments2.xml><?xml version="1.0" encoding="utf-8"?>
<comments xmlns="http://schemas.openxmlformats.org/spreadsheetml/2006/main">
  <authors>
    <author>MABEL POBIL</author>
    <author>MPOBIL</author>
    <author>EVECINO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Cálculo aproximado: Nacionales jugadora 250€, adulto sin palos 200€. Europa 400€</t>
        </r>
      </text>
    </comment>
    <comment ref="P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Golf 448 1 a 5 días, &gt;5 dias 377. Psico: 315; Fisico 220.</t>
        </r>
      </text>
    </comment>
    <comment ref="B4" authorId="1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2 insc abs 70 + 6 inscr jr 35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Alicante posibilidad de tren Alvia y vuelos más baratos. 8 * 200 + 5 *150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Jugadoras 40 diarios. Adultos 50 diarios.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90 hab doble 80 DUI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Agua</t>
        </r>
      </text>
    </comment>
    <comment ref="Q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admin + 1 dir torneo. 5 dias (4 noches). Dietas: 120*5d*2 pers. Kilometraje 250€ + Gasto diario por persona 250€ aprox (dieta, manutención, alojamiento)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Incluye comida para los dos equipos</t>
        </r>
      </text>
    </comment>
    <comment ref="Q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 + 1 admin (7 noches, 8 dias). 300€ Km. 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2011: 162€ triple. 95€ DUI</t>
        </r>
      </text>
    </comment>
    <comment ref="Q1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 torneo + 1 admin. 5 noches, 6 dias. 300€ Km.</t>
        </r>
      </text>
    </comment>
    <comment ref="Q1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admin como capitan. Gasto en gastos de torneo. Sólo incluyo dietas de 6 días: 110*6</t>
        </r>
      </text>
    </comment>
    <comment ref="Q36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dir. 4 dias. Km 350€. </t>
        </r>
      </text>
    </comment>
    <comment ref="Q3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dir. 150€ Km. 3 dias.</t>
        </r>
      </text>
    </comment>
    <comment ref="Q3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 + 1 admin al 50% CTAM. 5 dias. 4 noches. 225€ Km. </t>
        </r>
      </text>
    </comment>
    <comment ref="Q4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 2 días. En Madrid. 50% CTAM. Sólo dietas y comidas</t>
        </r>
      </text>
    </comment>
    <comment ref="Q4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 + 1 admin. 6 dias, 5 noches. 300€ Km. 250*6*2. Menos 1 noche de alojamiento.</t>
        </r>
      </text>
    </comment>
    <comment ref="Q4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 torneos 3 dias. 250€ Km. </t>
        </r>
      </text>
    </comment>
    <comment ref="Q4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 + 1 admin. 5 dias. 4 noches. 375€ en Km. </t>
        </r>
      </text>
    </comment>
    <comment ref="E47" authorId="1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Gastos de Equipo que cobra el pais organizador</t>
        </r>
      </text>
    </comment>
    <comment ref="Q4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dir torneo 3 días. 150€ en Km. </t>
        </r>
      </text>
    </comment>
    <comment ref="A5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Presupuestada fuera de Madrid</t>
        </r>
      </text>
    </comment>
    <comment ref="P5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3 dias Marta y Marcelo
3 dias Salva
1 dia Jesús
2 días Paco y 3 d Oscar</t>
        </r>
      </text>
    </comment>
    <comment ref="P5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3 dias Marta y Marcelo
3 dias Salva
2 dias Paco y 3 d Oscar</t>
        </r>
      </text>
    </comment>
    <comment ref="A55" authorId="2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jugadoras y no es en Madrid: billetes de prep. Físico y psico</t>
        </r>
      </text>
    </comment>
    <comment ref="C55" authorId="2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2380 Euros
</t>
        </r>
      </text>
    </comment>
    <comment ref="D55" authorId="2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AVIS: 95 Euros + 2 taxis oscar y marco + taxis jugadoras desde su casa a aeropuerto y regreso</t>
        </r>
      </text>
    </comment>
    <comment ref="F55" authorId="2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360 Euros: comidas en el club (a 18 €)</t>
        </r>
      </text>
    </comment>
    <comment ref="H55" authorId="2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1.080 aloj+ desayuno + cena</t>
        </r>
      </text>
    </comment>
    <comment ref="P5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Presupuestadas en Madrid y con el trabajo de dos medias jornadas de Paco y Oscar + 2 jornadas completas de 1 técnico golf</t>
        </r>
      </text>
    </comment>
  </commentList>
</comments>
</file>

<file path=xl/comments3.xml><?xml version="1.0" encoding="utf-8"?>
<comments xmlns="http://schemas.openxmlformats.org/spreadsheetml/2006/main">
  <authors>
    <author>MPOBIL</author>
    <author>MABEL POBIL</author>
    <author>Rfegolf</author>
  </authors>
  <commentList>
    <comment ref="B3" authorId="0">
      <text>
        <r>
          <rPr>
            <b/>
            <sz val="8"/>
            <color indexed="81"/>
            <rFont val="Tahoma"/>
            <family val="2"/>
          </rPr>
          <t>MPOBIL:3 dias Marta 50% Blume</t>
        </r>
      </text>
    </comment>
    <comment ref="H3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1,5</t>
        </r>
      </text>
    </comment>
    <comment ref="J3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L3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A4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Nuevo</t>
        </r>
      </text>
    </comment>
    <comment ref="I4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6
</t>
        </r>
      </text>
    </comment>
    <comment ref="A5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Nuevo</t>
        </r>
      </text>
    </comment>
    <comment ref="B6" authorId="0">
      <text>
        <r>
          <rPr>
            <b/>
            <sz val="8"/>
            <color indexed="81"/>
            <rFont val="Tahoma"/>
            <family val="2"/>
          </rPr>
          <t xml:space="preserve">MPOBIL: 3d al </t>
        </r>
        <r>
          <rPr>
            <sz val="8"/>
            <color indexed="81"/>
            <rFont val="Tahoma"/>
            <family val="2"/>
          </rPr>
          <t>50% Blume</t>
        </r>
      </text>
    </comment>
    <comment ref="A8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Incremento de 3 dias
</t>
        </r>
      </text>
    </comment>
    <comment ref="B10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3 d 50% CTJ (1,5 facturación CTAF)</t>
        </r>
      </text>
    </comment>
    <comment ref="B11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4 d 50% Blume (2d facturación CTAF)</t>
        </r>
      </text>
    </comment>
    <comment ref="A12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Nuevo</t>
        </r>
      </text>
    </comment>
    <comment ref="A23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6 jugadoras en España fuera de Madrid. 2 controles de dos días en 2 grupos. 8 días de técnicos golf; la mitad de Paco y Oscar que trabajarán un rato cada día</t>
        </r>
      </text>
    </comment>
    <comment ref="E28" authorId="2">
      <text>
        <r>
          <rPr>
            <b/>
            <sz val="9"/>
            <color indexed="81"/>
            <rFont val="Tahoma"/>
            <family val="2"/>
          </rPr>
          <t>Rfegolf:</t>
        </r>
        <r>
          <rPr>
            <sz val="9"/>
            <color indexed="81"/>
            <rFont val="Tahoma"/>
            <family val="2"/>
          </rPr>
          <t xml:space="preserve">
estimación del 50% días en Madrid y 50% fuera</t>
        </r>
      </text>
    </comment>
  </commentList>
</comments>
</file>

<file path=xl/comments4.xml><?xml version="1.0" encoding="utf-8"?>
<comments xmlns="http://schemas.openxmlformats.org/spreadsheetml/2006/main">
  <authors>
    <author>EVECINO</author>
  </authors>
  <commentList>
    <comment ref="B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dobles (80€ 3,4,5,6 y110€ día 7) + 1 DUI (75€ 3,4,5,6 y100€ día 7) con desayuno.  </t>
        </r>
      </text>
    </comment>
    <comment ref="C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cena menú 20€ y comida club 15€. Para 7 pax 5 días</t>
        </r>
      </text>
    </comment>
    <comment ref="D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kilometraje x2 vehículos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aloj. 1200€ + manut. 300€ + coche madrid140€ + coche val. 100€ + honorarios Admvo (100€ x 6)</t>
        </r>
      </text>
    </comment>
    <comment ref="E1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60% CTAF
40%CTJ</t>
        </r>
      </text>
    </comment>
  </commentList>
</comments>
</file>

<file path=xl/sharedStrings.xml><?xml version="1.0" encoding="utf-8"?>
<sst xmlns="http://schemas.openxmlformats.org/spreadsheetml/2006/main" count="351" uniqueCount="296">
  <si>
    <t>REAL FEDERACIÓN ESPAÑOLA DE GOLF</t>
  </si>
  <si>
    <t>COMITÉ TÉCNICO AMATEUR FEMENINO</t>
  </si>
  <si>
    <t xml:space="preserve"> </t>
  </si>
  <si>
    <t>PRESUPUESTO</t>
  </si>
  <si>
    <t>REALIZADO</t>
  </si>
  <si>
    <t>COMPETICIONES NACIONALES</t>
  </si>
  <si>
    <t>1er.Puntuable Ranking Nacional</t>
  </si>
  <si>
    <t>Cº Europeo de Naciones. Copa Sotogrande</t>
  </si>
  <si>
    <t>Cº Individual de España 1ª y 2ª categoría</t>
  </si>
  <si>
    <t>Cº Individual de España 3ª y 4ª categoría</t>
  </si>
  <si>
    <t>Cº Interclubes</t>
  </si>
  <si>
    <t>Cº de España Senior</t>
  </si>
  <si>
    <t>Gran Premio Senior Femenino (Puntuable)</t>
  </si>
  <si>
    <t>Cº de España Senior Doble</t>
  </si>
  <si>
    <t>Cº de España de Cadetes</t>
  </si>
  <si>
    <t>Cº  INTERNACIONALES INDIVIDUALES</t>
  </si>
  <si>
    <t>Cº Internacional de España-Copa S.M. La Reina</t>
  </si>
  <si>
    <t>Cº Internacional de España Junior</t>
  </si>
  <si>
    <t>Cº Internacional de Portugal</t>
  </si>
  <si>
    <t>Coupe Esmond</t>
  </si>
  <si>
    <t>British Ladies Amateur Championship</t>
  </si>
  <si>
    <t>British Girls Championship</t>
  </si>
  <si>
    <t>British Ladies Stroke Play</t>
  </si>
  <si>
    <t>British Ladies Senior</t>
  </si>
  <si>
    <t>Cº de Europa Individual</t>
  </si>
  <si>
    <t>Cº Internacional de España Senior</t>
  </si>
  <si>
    <t>Cº de Europa Individual Senior</t>
  </si>
  <si>
    <t>Internacional Junior de Holanda</t>
  </si>
  <si>
    <t>Grand Prix de Chiberta</t>
  </si>
  <si>
    <t>Grand Prix des Landes</t>
  </si>
  <si>
    <t>Cº Internacional de Bélgica Junior</t>
  </si>
  <si>
    <t>Cº Internacional de Finlandia</t>
  </si>
  <si>
    <t>French Ladies Strokeplay</t>
  </si>
  <si>
    <t>German Ladies Open</t>
  </si>
  <si>
    <t>US Women's Amateur</t>
  </si>
  <si>
    <t xml:space="preserve">Open de España </t>
  </si>
  <si>
    <t>Participación Internacional 1ª Ranking Absoluto</t>
  </si>
  <si>
    <t>Campeonatos por invitación</t>
  </si>
  <si>
    <t>Cº INTERNACIONALES POR EQUIPOS</t>
  </si>
  <si>
    <t>Copa de Europa de Clubes</t>
  </si>
  <si>
    <t>Cº de Europa Girls</t>
  </si>
  <si>
    <t>Cº de Europa Absoluto</t>
  </si>
  <si>
    <t>Cº de Europa Senior</t>
  </si>
  <si>
    <t>Match España-Suecia</t>
  </si>
  <si>
    <t>Vagliano Trophy</t>
  </si>
  <si>
    <t>Junior Solheim Cup</t>
  </si>
  <si>
    <t>Mundial Universitario</t>
  </si>
  <si>
    <t>Universiada (3 jug + 1 cap)</t>
  </si>
  <si>
    <t>Mundial Equipos</t>
  </si>
  <si>
    <t>VARIOS</t>
  </si>
  <si>
    <t>Concentraciones Pre-temporada</t>
  </si>
  <si>
    <t>Concentraciones Pre-europeos</t>
  </si>
  <si>
    <t>Técnicos Golf (programa universitario)</t>
  </si>
  <si>
    <t>Preparación de cº y selección de campos</t>
  </si>
  <si>
    <t>Formación (Equipo Técnico)</t>
  </si>
  <si>
    <t>Subvención 1ª clasificada Ranking Absoluto</t>
  </si>
  <si>
    <t>Greenfees Centro Nacional (programa universitario)</t>
  </si>
  <si>
    <t>TOTAL</t>
  </si>
  <si>
    <t>Cº España Dobles Mixto (50% CTAM)</t>
  </si>
  <si>
    <t>Cº de España Mayores de 35 años (50% CTAM)</t>
  </si>
  <si>
    <t>Cº Femenino Comunidad Valenciana (Puntuable)</t>
  </si>
  <si>
    <t>Gastos Torneos</t>
  </si>
  <si>
    <t>Inscripciones</t>
  </si>
  <si>
    <t>Billetes</t>
  </si>
  <si>
    <t>Taxis</t>
  </si>
  <si>
    <t>Alquiler Vehiculo</t>
  </si>
  <si>
    <t>Manutención</t>
  </si>
  <si>
    <t>Carritos Bolas Stroke Saver</t>
  </si>
  <si>
    <t>Alojamiento</t>
  </si>
  <si>
    <t>Pintura</t>
  </si>
  <si>
    <t>walkies</t>
  </si>
  <si>
    <t>Cocktail</t>
  </si>
  <si>
    <t>Bebidas Fruta</t>
  </si>
  <si>
    <t>Chapas</t>
  </si>
  <si>
    <t>Regalos</t>
  </si>
  <si>
    <t>Bordados</t>
  </si>
  <si>
    <t>Entrenadores</t>
  </si>
  <si>
    <t>Otros colaboradores</t>
  </si>
  <si>
    <t>Total</t>
  </si>
  <si>
    <t>Alta Competición</t>
  </si>
  <si>
    <t>Copa S. M. Reina (6 jug + 2 CTAF + 1 dir + 1 admin + 3 ent + 1 psico)</t>
  </si>
  <si>
    <t>Cto Europeo de Naciones (3 jug + 1 cap + 1 ent)</t>
  </si>
  <si>
    <t>Coupe Esmond (8 jug + 1 cap + 1 ent)</t>
  </si>
  <si>
    <t>Cto España Cadetes (2 CTAF-1noche, 1ent 3d 50% CTJ)</t>
  </si>
  <si>
    <t>Open de España (5 inv)</t>
  </si>
  <si>
    <t>Cºde España 1ª y 2ª categoría (8 jug +2CTAF + 1dir + 1 admin + 3 ent + 1prep fis + 1psico)</t>
  </si>
  <si>
    <t>British Amateur (6jug + 1cap + 1ent)</t>
  </si>
  <si>
    <t>Europeo Girl (6 jug + 1 cap + 1 ent)</t>
  </si>
  <si>
    <t>Internacional Junior de Holanda (3 jugadoras)</t>
  </si>
  <si>
    <t>Chiberta (4jugadoras)</t>
  </si>
  <si>
    <t>Europeo Ind (8jug + 1 ent + 1 cap)</t>
  </si>
  <si>
    <t>Int Finlandia (3jug - 2 invitadas)</t>
  </si>
  <si>
    <t>US Womens Amateur (1 jug)</t>
  </si>
  <si>
    <t>Interterritorial 1ª div (ver pestaña aparte)</t>
  </si>
  <si>
    <t>Int. Francia Stroke Play (6jug + 1cap)</t>
  </si>
  <si>
    <t>US Amateur (1jug)</t>
  </si>
  <si>
    <t>Subvención Mejor Rendimiento Univ</t>
  </si>
  <si>
    <t>Ctos Invitación (cir profesionales)</t>
  </si>
  <si>
    <t>Golf Servicio Federado</t>
  </si>
  <si>
    <t>Cº Interclubes (1CTAF 2d, 1dir)</t>
  </si>
  <si>
    <t>Cº de España 3ª y 4ª categoría (1CTAF, 1dir)</t>
  </si>
  <si>
    <t>Europeo Clubes (subvención fija)</t>
  </si>
  <si>
    <t>Cº Nacional de España Mixto (50% CTAM)</t>
  </si>
  <si>
    <t>Senior</t>
  </si>
  <si>
    <t>x</t>
  </si>
  <si>
    <t>British Senior (2jug * 1250€)</t>
  </si>
  <si>
    <t>Concentraciones</t>
  </si>
  <si>
    <t>Golf Amateur Servicio al Federado</t>
  </si>
  <si>
    <r>
      <t xml:space="preserve">Walkies: </t>
    </r>
    <r>
      <rPr>
        <b/>
        <sz val="10"/>
        <rFont val="Arial"/>
        <family val="2"/>
      </rPr>
      <t>3680 Euros (ver pestaña walkies)</t>
    </r>
  </si>
  <si>
    <t>30€/walkie 1 semana; 45€ walkie más de 1 semana; normalmente 8 walkies</t>
  </si>
  <si>
    <t>El más básico suele ser 13€ / persona + 16% IVA = 15€ / persona</t>
  </si>
  <si>
    <t>Chapas Campeonato</t>
  </si>
  <si>
    <t>4,20/placa (IVA incluido); nº participantes + 50 Copa Reina; Senior Doble 92 + indiv. No repiten 40 + 20 extra</t>
  </si>
  <si>
    <t>Desplazamientos</t>
  </si>
  <si>
    <t>Avion / Tren / Alquiler de furgoneta o coche / Taxi / excesos de equipaje</t>
  </si>
  <si>
    <t>Alojamiento &amp; Desayuno</t>
  </si>
  <si>
    <t>En Madrid / Fuera de Madrid  / País extranjero; 65€ / per hab doble; 100€ hab DUI</t>
  </si>
  <si>
    <t>Dieta Diaria Manutención</t>
  </si>
  <si>
    <t>50€ / persona y día</t>
  </si>
  <si>
    <t>Propinas</t>
  </si>
  <si>
    <t>50€ en la cafeteria del club; entre 5% y 10% en restaurantes</t>
  </si>
  <si>
    <t>270€/campeonato</t>
  </si>
  <si>
    <t>Inscripción</t>
  </si>
  <si>
    <t>Bolas + Carrito</t>
  </si>
  <si>
    <t>13/pers y día</t>
  </si>
  <si>
    <t>Arbitros que ejercen de Dir Torneo</t>
  </si>
  <si>
    <t>Gastos de alojamiento, desplazamiento y dietas - Comité Reglas; Comidas y Cenas: CTAF</t>
  </si>
  <si>
    <t>Campeonato</t>
  </si>
  <si>
    <t>Dias Marta</t>
  </si>
  <si>
    <t>Dias Marcelo</t>
  </si>
  <si>
    <t>Días Salva</t>
  </si>
  <si>
    <t>Dias Paco</t>
  </si>
  <si>
    <t>Dias Oscar</t>
  </si>
  <si>
    <t>Dias Salva</t>
  </si>
  <si>
    <t>Días Paco</t>
  </si>
  <si>
    <t>Días Oscar</t>
  </si>
  <si>
    <t>Copa S.M. La Reina*</t>
  </si>
  <si>
    <t>Cto España de Cadetes*</t>
  </si>
  <si>
    <t>Cto Nacional de España*</t>
  </si>
  <si>
    <t>Europeo Equipos Girl</t>
  </si>
  <si>
    <t>Europeo Individual</t>
  </si>
  <si>
    <t>Total Dias</t>
  </si>
  <si>
    <t>Total €</t>
  </si>
  <si>
    <t>Programa Universitarias Madrid</t>
  </si>
  <si>
    <t>Tarifa</t>
  </si>
  <si>
    <t>Nº / semana</t>
  </si>
  <si>
    <t>Semanas / Curso</t>
  </si>
  <si>
    <t>Total (€)</t>
  </si>
  <si>
    <t>Greenfees</t>
  </si>
  <si>
    <t>Honorarios Técnico</t>
  </si>
  <si>
    <t>Total  Técnicos Golf</t>
  </si>
  <si>
    <t>Total Prep Fisico</t>
  </si>
  <si>
    <t>Tot psico</t>
  </si>
  <si>
    <t>Total € Entrenadores:</t>
  </si>
  <si>
    <t>Tarifa Oscar</t>
  </si>
  <si>
    <t>Tarifa Paco</t>
  </si>
  <si>
    <t>Tarifa Marcelo y Marta</t>
  </si>
  <si>
    <t>Salva</t>
  </si>
  <si>
    <t>Tarifa Grupo Univ. Madrid</t>
  </si>
  <si>
    <t>50 € / hora</t>
  </si>
  <si>
    <t>Años impares al no haber mundial podemos empezar la pre-temporada antes y encajar una concentración más entre octubre y diciembre</t>
  </si>
  <si>
    <t>* Refleja mitad de las jornadas, ya que la otra mitad va a cargo de la Blume.</t>
  </si>
  <si>
    <t>Uniformidad no esponsorizada</t>
  </si>
  <si>
    <t>Jerseys C/alto Grupo Siena (45€ precio 2010)</t>
  </si>
  <si>
    <t>Camisetas Grupo Siena (27,84/unidad precio 2010)</t>
  </si>
  <si>
    <t>Gorros lana Hirapesa. 12,18 euros/unidad</t>
  </si>
  <si>
    <t>Polares rojo y crudo. 14,79/unidad</t>
  </si>
  <si>
    <t>Bordados (Media de 3€ con IVA la unidad)</t>
  </si>
  <si>
    <t>Trajes agua (Titleist nos hace un 40% sobre su precio de venta).</t>
  </si>
  <si>
    <t>Uniformes Gala</t>
  </si>
  <si>
    <t>Esta partida pasa al presupuesto general de la RFEG</t>
  </si>
  <si>
    <t>SUBVENCIONES</t>
  </si>
  <si>
    <t>Campeonato Interterritorial de España Junior y Juvenil Femenino</t>
  </si>
  <si>
    <t xml:space="preserve"> - 1ª División - </t>
  </si>
  <si>
    <t>Territorial</t>
  </si>
  <si>
    <t>Alojamiento + des.</t>
  </si>
  <si>
    <t>Transporte</t>
  </si>
  <si>
    <t>ANDALUCÍA</t>
  </si>
  <si>
    <t>ASTURIAS</t>
  </si>
  <si>
    <t>CANTABRIA</t>
  </si>
  <si>
    <t>CATALUÑA</t>
  </si>
  <si>
    <t>MADRID</t>
  </si>
  <si>
    <t>PAÍS VASCO</t>
  </si>
  <si>
    <t>VALENCIA</t>
  </si>
  <si>
    <t>Alquiler walkies</t>
  </si>
  <si>
    <t>EUROS</t>
  </si>
  <si>
    <t>FECHA</t>
  </si>
  <si>
    <t>CAMPEONATO</t>
  </si>
  <si>
    <t>LUGAR</t>
  </si>
  <si>
    <t>Nº walkies</t>
  </si>
  <si>
    <t>Fecha entrega: 09:00 horas</t>
  </si>
  <si>
    <t>9 - 11 enero</t>
  </si>
  <si>
    <t xml:space="preserve">Internacional Senior Doble e Individual </t>
  </si>
  <si>
    <t xml:space="preserve">Internacional de España “Copa S.M. La Reina”.   </t>
  </si>
  <si>
    <t>Gran Premio Nacional Senior Femenino</t>
  </si>
  <si>
    <t>Campeonato de España de Aficionados por Equipos Femenino</t>
  </si>
  <si>
    <t>Campeonato Nacional Individual de España Senior Femenino</t>
  </si>
  <si>
    <t>Campeonato Nacional Individual de España Femenino 1º y 2ª Categorías</t>
  </si>
  <si>
    <t>Campeonato de España Individual de 3ª y 4ª Categorías</t>
  </si>
  <si>
    <t xml:space="preserve">Campeonato de España de Mayores de 35 años </t>
  </si>
  <si>
    <t>Cto. España Doble Senior Femenino</t>
  </si>
  <si>
    <t>Tarifa diaria Otros Colaboradores</t>
  </si>
  <si>
    <t>Europeos 600, 250 USA, 30 Esp, 50 Eur, 40 British, 25 Coupe Esmond, 100 Portugal, 155 Sotogrande; 115 Banesto; 120 Finlandia; Hossegor 55€ (15€ sub-18)</t>
  </si>
  <si>
    <t>Bolsas de Golf en Avión</t>
  </si>
  <si>
    <t>50€ trayecto</t>
  </si>
  <si>
    <t>Cto de España Universitario (1 CTAF)</t>
  </si>
  <si>
    <t>Spanish Stroke Play (8jug;1 dir + 1 admin; 2 ctaf; 1ent; 1prep fis; 1 psico)</t>
  </si>
  <si>
    <t xml:space="preserve">PRESUPUESTO ENTRENADORES 2012 </t>
  </si>
  <si>
    <t>REALIZADO ENTRENADORES 2012</t>
  </si>
  <si>
    <t>Otros Colabor.</t>
  </si>
  <si>
    <t>Otros Colab.</t>
  </si>
  <si>
    <t>Mundial</t>
  </si>
  <si>
    <t>Preparación Europeo Girl´12</t>
  </si>
  <si>
    <t>1ª Pre-temporada 2013</t>
  </si>
  <si>
    <t>2ª Concentración Jug EEUU</t>
  </si>
  <si>
    <t>Controles / Seguimiento</t>
  </si>
  <si>
    <t>1ª Conc. Jug EEUU 2013</t>
  </si>
  <si>
    <t>315,83 DIA; 184,23 1/2 DIA; HORA BECADOS 33,69</t>
  </si>
  <si>
    <t>448 DIA HASTA 5 DIAS. 377,22 DIA SI &gt;5 DIAS</t>
  </si>
  <si>
    <t>Internacional de España Femenino Stroke Play</t>
  </si>
  <si>
    <t>Int.Portugal (6jug + 1cap + 1 ent )</t>
  </si>
  <si>
    <t>Match España - Suecia (8 jug + 1 cap + 1 ent)</t>
  </si>
  <si>
    <t>Cto Fem Com. Madrid - Puntuable (6 jug + 2 CTAF + 1 tec + 1 psico +  dir + 1 admin).</t>
  </si>
  <si>
    <t>Cº Femenino de la Comunidad de Madrid</t>
  </si>
  <si>
    <t>Hossegor (6 jug + 1 cap; 3 jug solo billetes)</t>
  </si>
  <si>
    <t>British Girls (8 jug + 1cap + 1 ent)</t>
  </si>
  <si>
    <t>British Stroke Play (4jug)</t>
  </si>
  <si>
    <t>Int Jr Bélgica (2 jug invit alojamiento)</t>
  </si>
  <si>
    <t>Irish Ladies Stroke Play</t>
  </si>
  <si>
    <t>Irish Ladies SP (2 jug)</t>
  </si>
  <si>
    <t>Cº Internacional de España Senior (Doble e Individual) 1 CTAF + 1 admin + 1 dir torneo</t>
  </si>
  <si>
    <t>Cº de España mayores de 35 años (1 dir tornoe + 1 admin 50% CTAM)</t>
  </si>
  <si>
    <t>Cº Nacional de España Senior (1dir + + 1 admin + 1CTAF)</t>
  </si>
  <si>
    <t>Gran Premio Senior Femenino (1CTAF + 1 dir torneo)</t>
  </si>
  <si>
    <t>Cº Nacional de España Senior Doble (1 dir torneo + 1 CTAF)</t>
  </si>
  <si>
    <t>Europeo Senior Equip (6 jug + 1cap)</t>
  </si>
  <si>
    <t>Reuniones Técnicas</t>
  </si>
  <si>
    <t>Concentración Pre-Europeo Girl</t>
  </si>
  <si>
    <t>Concentración Pre-Europeo Girl (6jug + 1 cap + 1 tec.golf + 1 prep. Fis + 1 psico)</t>
  </si>
  <si>
    <t>2 Concentraciones de control (4 jug + 1 tec + 1 prep fisi + 1 psico)</t>
  </si>
  <si>
    <t>1ª Pre-temporada 2013 (16 jug residentes en España + 3 tec.golf + 1 prep.fis + 1 psico + 1 ctaf + 1 dir)</t>
  </si>
  <si>
    <t>Subvención Programa Universitario</t>
  </si>
  <si>
    <t>Cº Europa Ind Senior (4 jug * 1500€)</t>
  </si>
  <si>
    <t>Campeonatos profesionales recomendados</t>
  </si>
  <si>
    <t>Otros Ctos Profesion. Recomendados (subvencion 325€ * 10 aprox)</t>
  </si>
  <si>
    <t>1ª Pre-temporada 2013 (8 jug residentes en EEUU + 2 tec.golf + 1 prep.fis + 1 psico + 1 ctaf + 1 dir)</t>
  </si>
  <si>
    <t>Mundial (3 jug + 1 ent + 1 cap + 1 dir deportivo)</t>
  </si>
  <si>
    <t>Sotogrande (+3)</t>
  </si>
  <si>
    <t>Match España Suecia (+6)</t>
  </si>
  <si>
    <t>Int Portugal (+6)</t>
  </si>
  <si>
    <t>Int. España Stroke Play*</t>
  </si>
  <si>
    <t>Cto Fem Com Madrid (+4)</t>
  </si>
  <si>
    <t>Mundial Universitario*</t>
  </si>
  <si>
    <t>British Amateur (+2)</t>
  </si>
  <si>
    <t>British Girls (+2)</t>
  </si>
  <si>
    <t>Interterritorial (+7)</t>
  </si>
  <si>
    <t>GALICIA</t>
  </si>
  <si>
    <t>Honorarios Técnicos</t>
  </si>
  <si>
    <t>Alicante Golf</t>
  </si>
  <si>
    <t>7 -10 febrero</t>
  </si>
  <si>
    <t>29 feb - 4 marzo</t>
  </si>
  <si>
    <t>El Valle (Polaris)</t>
  </si>
  <si>
    <t>17 - 18 marzo</t>
  </si>
  <si>
    <t>13 - 15 abril</t>
  </si>
  <si>
    <t>Golf Terramar (Sitges)</t>
  </si>
  <si>
    <t>Villaitana (Alicante)</t>
  </si>
  <si>
    <t>La Manga Club (Murcia)</t>
  </si>
  <si>
    <t>Atalaya (Málaga)</t>
  </si>
  <si>
    <t>11- 13 mayo</t>
  </si>
  <si>
    <t>31 mayo - 3 jun</t>
  </si>
  <si>
    <t>El Saler (Valencia)</t>
  </si>
  <si>
    <t>Talayuela (Cáceres)</t>
  </si>
  <si>
    <t>2 - 3 junio</t>
  </si>
  <si>
    <t>Meis (Pontevedra)</t>
  </si>
  <si>
    <t>22 - 24 junio</t>
  </si>
  <si>
    <t>4 - 7 septiembre</t>
  </si>
  <si>
    <t>Las Pinaillas (Albacete 50% CTJ)</t>
  </si>
  <si>
    <t>Cto de España Dobles Mixto</t>
  </si>
  <si>
    <t>6 - 7 octubre</t>
  </si>
  <si>
    <t>Calatayud</t>
  </si>
  <si>
    <t>20 - 21 octubre</t>
  </si>
  <si>
    <t>Lomas Bosque (Madrid, 50% CTAM)</t>
  </si>
  <si>
    <t>Dias T1</t>
  </si>
  <si>
    <t>Dias T2</t>
  </si>
  <si>
    <t>Gastos diarios otros colaboradores: dir torneo o administrativo: 250 € diarios por persona + Kilometraje (desde Madrid entre 250 y 400€ ida y vuelta)</t>
  </si>
  <si>
    <t>Dir Torneo: Arbitro su dieta (100€ netos); No árbitro 200€. Admin 100€. Gastos aparte. Dieta en bruto son 110€</t>
  </si>
  <si>
    <t>+5,99</t>
  </si>
  <si>
    <t>presup.</t>
  </si>
  <si>
    <t>gastado</t>
  </si>
  <si>
    <r>
      <t>Concentración de Control EEUU  Spring Break (</t>
    </r>
    <r>
      <rPr>
        <i/>
        <sz val="10"/>
        <color rgb="FFFF0000"/>
        <rFont val="Eras Medium ITC"/>
        <family val="2"/>
      </rPr>
      <t>8</t>
    </r>
    <r>
      <rPr>
        <i/>
        <sz val="10"/>
        <rFont val="Eras Medium ITC"/>
        <family val="2"/>
      </rPr>
      <t xml:space="preserve"> 7jug + </t>
    </r>
    <r>
      <rPr>
        <i/>
        <sz val="10"/>
        <color rgb="FFFF0000"/>
        <rFont val="Eras Medium ITC"/>
        <family val="2"/>
      </rPr>
      <t>2</t>
    </r>
    <r>
      <rPr>
        <i/>
        <sz val="10"/>
        <rFont val="Eras Medium ITC"/>
        <family val="2"/>
      </rPr>
      <t xml:space="preserve"> 1tec.golf + 1 prep.fis + 1 ctaf )</t>
    </r>
  </si>
  <si>
    <t>Dias Alvaro</t>
  </si>
  <si>
    <t>Gastos estimados Marcelo, Marta y Salva (3 días)</t>
  </si>
  <si>
    <t>Gastos estimados Organizadores Torneo + vocal CTAF</t>
  </si>
  <si>
    <t>regalos (toallas cedidas por REALE)</t>
  </si>
  <si>
    <t>Presupuestado</t>
  </si>
  <si>
    <t>Las Pinaillas (Albacete). 5 - 8 SEPTIEMBRE 2012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</si>
</sst>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165" formatCode="[$-F800]dddd\,\ mmmm\ dd\,\ yyyy"/>
  </numFmts>
  <fonts count="39">
    <font>
      <sz val="10"/>
      <name val="Arial"/>
    </font>
    <font>
      <b/>
      <sz val="14"/>
      <name val="Eras Medium ITC"/>
      <family val="2"/>
    </font>
    <font>
      <sz val="10"/>
      <color indexed="10"/>
      <name val="Eras Medium ITC"/>
      <family val="2"/>
    </font>
    <font>
      <b/>
      <sz val="12"/>
      <name val="Eras Medium ITC"/>
      <family val="2"/>
    </font>
    <font>
      <b/>
      <sz val="10"/>
      <name val="Eras Medium ITC"/>
      <family val="2"/>
    </font>
    <font>
      <sz val="10"/>
      <color indexed="62"/>
      <name val="Eras Medium ITC"/>
      <family val="2"/>
    </font>
    <font>
      <b/>
      <sz val="12"/>
      <color indexed="17"/>
      <name val="Eras Medium ITC"/>
      <family val="2"/>
    </font>
    <font>
      <b/>
      <sz val="12"/>
      <color indexed="62"/>
      <name val="Eras Medium ITC"/>
      <family val="2"/>
    </font>
    <font>
      <b/>
      <sz val="12"/>
      <color indexed="10"/>
      <name val="Eras Medium ITC"/>
      <family val="2"/>
    </font>
    <font>
      <b/>
      <sz val="10"/>
      <color indexed="17"/>
      <name val="Eras Medium ITC"/>
      <family val="2"/>
    </font>
    <font>
      <b/>
      <sz val="10"/>
      <color indexed="62"/>
      <name val="Eras Medium ITC"/>
      <family val="2"/>
    </font>
    <font>
      <b/>
      <sz val="10"/>
      <color indexed="10"/>
      <name val="Eras Medium ITC"/>
      <family val="2"/>
    </font>
    <font>
      <sz val="10"/>
      <name val="Eras Medium ITC"/>
      <family val="2"/>
    </font>
    <font>
      <sz val="10"/>
      <color indexed="17"/>
      <name val="Eras Medium ITC"/>
      <family val="2"/>
    </font>
    <font>
      <b/>
      <i/>
      <sz val="12"/>
      <color indexed="18"/>
      <name val="Eras Medium ITC"/>
      <family val="2"/>
    </font>
    <font>
      <b/>
      <sz val="12"/>
      <color rgb="FF009644"/>
      <name val="Eras Medium ITC"/>
      <family val="2"/>
    </font>
    <font>
      <i/>
      <sz val="10"/>
      <name val="Eras Medium ITC"/>
      <family val="2"/>
    </font>
    <font>
      <sz val="10"/>
      <color rgb="FF009644"/>
      <name val="Eras Medium ITC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0"/>
      <color rgb="FFFF0000"/>
      <name val="Eras Medium ITC"/>
      <family val="2"/>
    </font>
    <font>
      <sz val="10"/>
      <color rgb="FFFF0000"/>
      <name val="Eras Medium ITC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Britannic Bold"/>
      <family val="2"/>
    </font>
    <font>
      <sz val="12"/>
      <name val="Britannic Bold"/>
      <family val="2"/>
    </font>
    <font>
      <sz val="10"/>
      <name val="Tahoma"/>
      <family val="2"/>
    </font>
    <font>
      <sz val="11"/>
      <name val="Tahoma"/>
      <family val="2"/>
    </font>
    <font>
      <b/>
      <sz val="12"/>
      <name val="Tahoma"/>
      <family val="2"/>
    </font>
    <font>
      <b/>
      <sz val="12"/>
      <color indexed="9"/>
      <name val="Tahoma"/>
      <family val="2"/>
    </font>
    <font>
      <sz val="10"/>
      <name val="Arial Narrow"/>
      <family val="2"/>
    </font>
    <font>
      <b/>
      <sz val="12"/>
      <color rgb="FFFF0000"/>
      <name val="Eras Medium ITC"/>
      <family val="2"/>
    </font>
    <font>
      <sz val="10"/>
      <color rgb="FFFF000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4" fontId="5" fillId="0" borderId="0" xfId="0" applyNumberFormat="1" applyFont="1"/>
    <xf numFmtId="4" fontId="2" fillId="0" borderId="0" xfId="0" applyNumberFormat="1" applyFont="1"/>
    <xf numFmtId="0" fontId="14" fillId="0" borderId="0" xfId="0" applyFont="1" applyFill="1"/>
    <xf numFmtId="4" fontId="15" fillId="0" borderId="0" xfId="0" applyNumberFormat="1" applyFont="1"/>
    <xf numFmtId="4" fontId="7" fillId="0" borderId="0" xfId="0" applyNumberFormat="1" applyFont="1" applyFill="1"/>
    <xf numFmtId="4" fontId="8" fillId="0" borderId="0" xfId="0" applyNumberFormat="1" applyFont="1"/>
    <xf numFmtId="0" fontId="16" fillId="2" borderId="0" xfId="0" applyFont="1" applyFill="1"/>
    <xf numFmtId="4" fontId="17" fillId="0" borderId="0" xfId="0" applyNumberFormat="1" applyFont="1"/>
    <xf numFmtId="4" fontId="5" fillId="0" borderId="0" xfId="0" applyNumberFormat="1" applyFont="1" applyFill="1"/>
    <xf numFmtId="0" fontId="18" fillId="0" borderId="0" xfId="0" applyFont="1"/>
    <xf numFmtId="0" fontId="12" fillId="0" borderId="0" xfId="0" applyFont="1" applyFill="1"/>
    <xf numFmtId="0" fontId="16" fillId="0" borderId="0" xfId="0" applyFont="1" applyFill="1"/>
    <xf numFmtId="0" fontId="4" fillId="0" borderId="0" xfId="0" applyFont="1" applyFill="1"/>
    <xf numFmtId="4" fontId="13" fillId="0" borderId="0" xfId="0" applyNumberFormat="1" applyFont="1" applyFill="1"/>
    <xf numFmtId="0" fontId="1" fillId="0" borderId="0" xfId="0" applyFont="1" applyFill="1"/>
    <xf numFmtId="4" fontId="6" fillId="0" borderId="0" xfId="0" applyNumberFormat="1" applyFont="1" applyFill="1"/>
    <xf numFmtId="4" fontId="8" fillId="0" borderId="0" xfId="0" applyNumberFormat="1" applyFont="1" applyFill="1"/>
    <xf numFmtId="10" fontId="0" fillId="0" borderId="0" xfId="0" applyNumberFormat="1"/>
    <xf numFmtId="0" fontId="4" fillId="0" borderId="0" xfId="0" applyFont="1" applyBorder="1"/>
    <xf numFmtId="0" fontId="12" fillId="0" borderId="0" xfId="0" applyFont="1" applyBorder="1"/>
    <xf numFmtId="49" fontId="2" fillId="0" borderId="0" xfId="0" applyNumberFormat="1" applyFont="1" applyAlignment="1">
      <alignment horizontal="right"/>
    </xf>
    <xf numFmtId="0" fontId="21" fillId="2" borderId="0" xfId="0" applyFont="1" applyFill="1"/>
    <xf numFmtId="4" fontId="22" fillId="0" borderId="0" xfId="0" applyNumberFormat="1" applyFont="1" applyFill="1"/>
    <xf numFmtId="0" fontId="18" fillId="0" borderId="0" xfId="1"/>
    <xf numFmtId="0" fontId="18" fillId="3" borderId="2" xfId="1" applyFill="1" applyBorder="1"/>
    <xf numFmtId="0" fontId="24" fillId="3" borderId="2" xfId="1" applyFont="1" applyFill="1" applyBorder="1" applyAlignment="1">
      <alignment horizontal="center" vertical="center" wrapText="1"/>
    </xf>
    <xf numFmtId="0" fontId="14" fillId="0" borderId="2" xfId="1" applyFont="1" applyFill="1" applyBorder="1"/>
    <xf numFmtId="0" fontId="18" fillId="0" borderId="2" xfId="1" applyBorder="1"/>
    <xf numFmtId="0" fontId="16" fillId="4" borderId="2" xfId="1" applyFont="1" applyFill="1" applyBorder="1" applyAlignment="1">
      <alignment wrapText="1"/>
    </xf>
    <xf numFmtId="0" fontId="18" fillId="0" borderId="2" xfId="1" applyBorder="1" applyAlignment="1">
      <alignment horizontal="center" vertical="center"/>
    </xf>
    <xf numFmtId="0" fontId="18" fillId="5" borderId="2" xfId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4" fillId="0" borderId="2" xfId="1" applyFont="1" applyFill="1" applyBorder="1" applyAlignment="1">
      <alignment wrapText="1"/>
    </xf>
    <xf numFmtId="0" fontId="16" fillId="5" borderId="2" xfId="1" applyFont="1" applyFill="1" applyBorder="1" applyAlignment="1">
      <alignment wrapText="1"/>
    </xf>
    <xf numFmtId="0" fontId="18" fillId="0" borderId="3" xfId="1" applyFill="1" applyBorder="1" applyAlignment="1">
      <alignment horizontal="center" vertical="center"/>
    </xf>
    <xf numFmtId="0" fontId="16" fillId="4" borderId="0" xfId="1" applyFont="1" applyFill="1" applyBorder="1"/>
    <xf numFmtId="0" fontId="16" fillId="5" borderId="0" xfId="1" applyFont="1" applyFill="1" applyBorder="1"/>
    <xf numFmtId="0" fontId="18" fillId="0" borderId="0" xfId="1" applyAlignment="1">
      <alignment wrapText="1"/>
    </xf>
    <xf numFmtId="0" fontId="18" fillId="0" borderId="0" xfId="1" applyFont="1"/>
    <xf numFmtId="0" fontId="25" fillId="7" borderId="2" xfId="1" applyFont="1" applyFill="1" applyBorder="1" applyAlignment="1">
      <alignment horizontal="center" vertical="center" wrapText="1"/>
    </xf>
    <xf numFmtId="0" fontId="25" fillId="8" borderId="2" xfId="1" applyFont="1" applyFill="1" applyBorder="1" applyAlignment="1">
      <alignment horizontal="center" vertical="center" wrapText="1"/>
    </xf>
    <xf numFmtId="0" fontId="18" fillId="0" borderId="2" xfId="1" applyFont="1" applyBorder="1"/>
    <xf numFmtId="0" fontId="18" fillId="0" borderId="2" xfId="1" applyFill="1" applyBorder="1"/>
    <xf numFmtId="0" fontId="18" fillId="7" borderId="2" xfId="1" applyFill="1" applyBorder="1"/>
    <xf numFmtId="0" fontId="18" fillId="8" borderId="2" xfId="1" applyFill="1" applyBorder="1"/>
    <xf numFmtId="0" fontId="27" fillId="0" borderId="2" xfId="1" applyFont="1" applyBorder="1"/>
    <xf numFmtId="0" fontId="18" fillId="0" borderId="1" xfId="1" applyFont="1" applyBorder="1" applyAlignment="1"/>
    <xf numFmtId="0" fontId="18" fillId="0" borderId="0" xfId="1" applyFont="1" applyAlignment="1"/>
    <xf numFmtId="0" fontId="25" fillId="0" borderId="0" xfId="1" applyFont="1" applyFill="1" applyBorder="1" applyAlignment="1">
      <alignment horizontal="center" vertical="center" wrapText="1"/>
    </xf>
    <xf numFmtId="0" fontId="18" fillId="0" borderId="2" xfId="1" applyBorder="1" applyAlignment="1">
      <alignment horizontal="center"/>
    </xf>
    <xf numFmtId="0" fontId="18" fillId="0" borderId="0" xfId="1" applyFill="1" applyBorder="1"/>
    <xf numFmtId="0" fontId="18" fillId="0" borderId="0" xfId="1" applyBorder="1" applyAlignment="1"/>
    <xf numFmtId="0" fontId="18" fillId="0" borderId="0" xfId="1" applyAlignment="1"/>
    <xf numFmtId="0" fontId="18" fillId="7" borderId="0" xfId="1" applyFill="1"/>
    <xf numFmtId="6" fontId="18" fillId="0" borderId="0" xfId="1" applyNumberFormat="1"/>
    <xf numFmtId="0" fontId="18" fillId="7" borderId="0" xfId="1" applyFont="1" applyFill="1"/>
    <xf numFmtId="0" fontId="18" fillId="4" borderId="0" xfId="1" applyFill="1"/>
    <xf numFmtId="0" fontId="18" fillId="4" borderId="0" xfId="1" applyFill="1" applyAlignment="1">
      <alignment horizontal="left"/>
    </xf>
    <xf numFmtId="0" fontId="18" fillId="4" borderId="0" xfId="1" applyFont="1" applyFill="1"/>
    <xf numFmtId="0" fontId="27" fillId="10" borderId="0" xfId="1" applyFont="1" applyFill="1"/>
    <xf numFmtId="0" fontId="18" fillId="10" borderId="0" xfId="1" applyFill="1"/>
    <xf numFmtId="0" fontId="26" fillId="0" borderId="0" xfId="1" applyFont="1" applyAlignment="1">
      <alignment vertical="center"/>
    </xf>
    <xf numFmtId="0" fontId="30" fillId="7" borderId="3" xfId="1" applyFont="1" applyFill="1" applyBorder="1" applyAlignment="1">
      <alignment vertical="center"/>
    </xf>
    <xf numFmtId="0" fontId="30" fillId="7" borderId="3" xfId="1" applyFont="1" applyFill="1" applyBorder="1" applyAlignment="1">
      <alignment horizontal="center" vertical="center"/>
    </xf>
    <xf numFmtId="0" fontId="31" fillId="7" borderId="3" xfId="1" applyFont="1" applyFill="1" applyBorder="1" applyAlignment="1">
      <alignment horizontal="center" vertical="center"/>
    </xf>
    <xf numFmtId="0" fontId="32" fillId="0" borderId="0" xfId="1" applyFont="1"/>
    <xf numFmtId="0" fontId="33" fillId="4" borderId="3" xfId="1" applyFont="1" applyFill="1" applyBorder="1" applyAlignment="1">
      <alignment vertical="center"/>
    </xf>
    <xf numFmtId="4" fontId="32" fillId="4" borderId="3" xfId="1" applyNumberFormat="1" applyFont="1" applyFill="1" applyBorder="1" applyAlignment="1">
      <alignment vertical="center"/>
    </xf>
    <xf numFmtId="4" fontId="34" fillId="4" borderId="3" xfId="1" applyNumberFormat="1" applyFont="1" applyFill="1" applyBorder="1" applyAlignment="1">
      <alignment vertical="center"/>
    </xf>
    <xf numFmtId="0" fontId="33" fillId="11" borderId="3" xfId="1" applyFont="1" applyFill="1" applyBorder="1" applyAlignment="1">
      <alignment vertical="center"/>
    </xf>
    <xf numFmtId="4" fontId="32" fillId="11" borderId="3" xfId="1" applyNumberFormat="1" applyFont="1" applyFill="1" applyBorder="1" applyAlignment="1">
      <alignment vertical="center"/>
    </xf>
    <xf numFmtId="4" fontId="32" fillId="5" borderId="3" xfId="1" applyNumberFormat="1" applyFont="1" applyFill="1" applyBorder="1" applyAlignment="1">
      <alignment vertical="center"/>
    </xf>
    <xf numFmtId="4" fontId="34" fillId="5" borderId="3" xfId="1" applyNumberFormat="1" applyFont="1" applyFill="1" applyBorder="1" applyAlignment="1">
      <alignment vertical="center"/>
    </xf>
    <xf numFmtId="0" fontId="33" fillId="5" borderId="3" xfId="1" applyFont="1" applyFill="1" applyBorder="1" applyAlignment="1">
      <alignment vertical="center"/>
    </xf>
    <xf numFmtId="0" fontId="32" fillId="0" borderId="0" xfId="1" applyFont="1" applyBorder="1" applyAlignment="1">
      <alignment vertical="center"/>
    </xf>
    <xf numFmtId="2" fontId="32" fillId="0" borderId="0" xfId="1" applyNumberFormat="1" applyFont="1" applyBorder="1" applyAlignment="1">
      <alignment vertical="center"/>
    </xf>
    <xf numFmtId="4" fontId="32" fillId="0" borderId="0" xfId="1" applyNumberFormat="1" applyFont="1" applyBorder="1" applyAlignment="1">
      <alignment vertical="center"/>
    </xf>
    <xf numFmtId="0" fontId="32" fillId="0" borderId="0" xfId="1" applyFont="1" applyAlignment="1">
      <alignment vertical="center"/>
    </xf>
    <xf numFmtId="0" fontId="18" fillId="0" borderId="0" xfId="1" applyAlignment="1">
      <alignment vertical="center"/>
    </xf>
    <xf numFmtId="0" fontId="34" fillId="12" borderId="0" xfId="1" applyFont="1" applyFill="1" applyBorder="1" applyAlignment="1">
      <alignment vertical="center"/>
    </xf>
    <xf numFmtId="2" fontId="32" fillId="12" borderId="0" xfId="1" applyNumberFormat="1" applyFont="1" applyFill="1" applyBorder="1" applyAlignment="1">
      <alignment vertical="center"/>
    </xf>
    <xf numFmtId="0" fontId="34" fillId="12" borderId="0" xfId="1" applyFont="1" applyFill="1" applyAlignment="1">
      <alignment vertical="center"/>
    </xf>
    <xf numFmtId="4" fontId="34" fillId="12" borderId="0" xfId="1" applyNumberFormat="1" applyFont="1" applyFill="1" applyBorder="1" applyAlignment="1">
      <alignment vertical="center"/>
    </xf>
    <xf numFmtId="0" fontId="35" fillId="13" borderId="8" xfId="1" applyFont="1" applyFill="1" applyBorder="1" applyAlignment="1">
      <alignment vertical="center" wrapText="1"/>
    </xf>
    <xf numFmtId="0" fontId="35" fillId="13" borderId="9" xfId="1" applyFont="1" applyFill="1" applyBorder="1" applyAlignment="1">
      <alignment horizontal="left" vertical="center" wrapText="1"/>
    </xf>
    <xf numFmtId="0" fontId="35" fillId="13" borderId="9" xfId="1" applyFont="1" applyFill="1" applyBorder="1" applyAlignment="1">
      <alignment horizontal="center" vertical="center" wrapText="1"/>
    </xf>
    <xf numFmtId="165" fontId="35" fillId="13" borderId="9" xfId="1" applyNumberFormat="1" applyFont="1" applyFill="1" applyBorder="1" applyAlignment="1">
      <alignment horizontal="center" vertical="center" wrapText="1"/>
    </xf>
    <xf numFmtId="2" fontId="35" fillId="13" borderId="8" xfId="1" applyNumberFormat="1" applyFont="1" applyFill="1" applyBorder="1" applyAlignment="1">
      <alignment horizontal="center" vertical="center" wrapText="1"/>
    </xf>
    <xf numFmtId="0" fontId="36" fillId="0" borderId="10" xfId="1" applyFont="1" applyBorder="1" applyAlignment="1">
      <alignment horizontal="center" vertical="center" wrapText="1"/>
    </xf>
    <xf numFmtId="0" fontId="36" fillId="0" borderId="11" xfId="1" applyFont="1" applyBorder="1" applyAlignment="1">
      <alignment vertical="center" wrapText="1"/>
    </xf>
    <xf numFmtId="0" fontId="36" fillId="0" borderId="11" xfId="1" applyFont="1" applyBorder="1" applyAlignment="1">
      <alignment horizontal="center" vertical="center" wrapText="1"/>
    </xf>
    <xf numFmtId="2" fontId="36" fillId="0" borderId="11" xfId="1" applyNumberFormat="1" applyFont="1" applyBorder="1" applyAlignment="1">
      <alignment horizontal="center" vertical="center" wrapText="1"/>
    </xf>
    <xf numFmtId="0" fontId="36" fillId="0" borderId="8" xfId="1" applyFont="1" applyBorder="1" applyAlignment="1">
      <alignment horizontal="center" vertical="center" wrapText="1"/>
    </xf>
    <xf numFmtId="0" fontId="36" fillId="0" borderId="8" xfId="1" applyFont="1" applyBorder="1" applyAlignment="1">
      <alignment horizontal="left" vertical="center" wrapText="1"/>
    </xf>
    <xf numFmtId="0" fontId="36" fillId="0" borderId="11" xfId="1" applyFont="1" applyBorder="1" applyAlignment="1">
      <alignment horizontal="left" vertical="center" wrapText="1"/>
    </xf>
    <xf numFmtId="0" fontId="36" fillId="0" borderId="8" xfId="1" applyFont="1" applyBorder="1" applyAlignment="1">
      <alignment vertical="center" wrapText="1"/>
    </xf>
    <xf numFmtId="0" fontId="36" fillId="0" borderId="10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vertical="center" wrapText="1"/>
    </xf>
    <xf numFmtId="0" fontId="36" fillId="0" borderId="11" xfId="1" applyFont="1" applyFill="1" applyBorder="1" applyAlignment="1">
      <alignment horizontal="center" vertical="center" wrapText="1"/>
    </xf>
    <xf numFmtId="4" fontId="25" fillId="0" borderId="0" xfId="1" applyNumberFormat="1" applyFont="1" applyAlignment="1">
      <alignment horizontal="center" vertical="center"/>
    </xf>
    <xf numFmtId="2" fontId="18" fillId="0" borderId="0" xfId="1" applyNumberFormat="1" applyAlignment="1">
      <alignment horizontal="center" vertical="center"/>
    </xf>
    <xf numFmtId="0" fontId="18" fillId="0" borderId="0" xfId="1" applyFill="1"/>
    <xf numFmtId="0" fontId="36" fillId="0" borderId="10" xfId="1" applyFont="1" applyBorder="1" applyAlignment="1">
      <alignment horizontal="center" vertical="center" wrapText="1"/>
    </xf>
    <xf numFmtId="2" fontId="36" fillId="0" borderId="10" xfId="1" applyNumberFormat="1" applyFont="1" applyBorder="1" applyAlignment="1">
      <alignment horizontal="center" vertical="center" wrapText="1"/>
    </xf>
    <xf numFmtId="0" fontId="18" fillId="14" borderId="0" xfId="1" applyFill="1"/>
    <xf numFmtId="0" fontId="16" fillId="4" borderId="2" xfId="1" applyFont="1" applyFill="1" applyBorder="1" applyAlignment="1">
      <alignment vertical="center" wrapText="1"/>
    </xf>
    <xf numFmtId="4" fontId="37" fillId="0" borderId="0" xfId="0" applyNumberFormat="1" applyFont="1" applyFill="1"/>
    <xf numFmtId="0" fontId="25" fillId="15" borderId="2" xfId="1" applyFont="1" applyFill="1" applyBorder="1"/>
    <xf numFmtId="0" fontId="18" fillId="14" borderId="2" xfId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1" applyAlignment="1">
      <alignment horizontal="left" wrapText="1"/>
    </xf>
    <xf numFmtId="0" fontId="18" fillId="0" borderId="0" xfId="1" applyAlignment="1"/>
    <xf numFmtId="0" fontId="23" fillId="3" borderId="4" xfId="1" applyFont="1" applyFill="1" applyBorder="1" applyAlignment="1">
      <alignment horizontal="center" vertical="center"/>
    </xf>
    <xf numFmtId="0" fontId="23" fillId="3" borderId="5" xfId="1" applyFont="1" applyFill="1" applyBorder="1" applyAlignment="1">
      <alignment horizontal="center" vertical="center"/>
    </xf>
    <xf numFmtId="0" fontId="18" fillId="0" borderId="5" xfId="1" applyBorder="1" applyAlignment="1"/>
    <xf numFmtId="0" fontId="18" fillId="0" borderId="6" xfId="1" applyBorder="1" applyAlignment="1"/>
    <xf numFmtId="0" fontId="18" fillId="0" borderId="0" xfId="1" applyAlignment="1">
      <alignment horizontal="left" vertical="center"/>
    </xf>
    <xf numFmtId="0" fontId="26" fillId="6" borderId="4" xfId="1" applyFont="1" applyFill="1" applyBorder="1" applyAlignment="1">
      <alignment horizontal="center"/>
    </xf>
    <xf numFmtId="0" fontId="26" fillId="6" borderId="5" xfId="1" applyFont="1" applyFill="1" applyBorder="1" applyAlignment="1">
      <alignment horizontal="center"/>
    </xf>
    <xf numFmtId="0" fontId="26" fillId="6" borderId="6" xfId="1" applyFont="1" applyFill="1" applyBorder="1" applyAlignment="1">
      <alignment horizontal="center"/>
    </xf>
    <xf numFmtId="0" fontId="18" fillId="0" borderId="4" xfId="1" applyBorder="1" applyAlignment="1">
      <alignment horizontal="center"/>
    </xf>
    <xf numFmtId="0" fontId="18" fillId="0" borderId="6" xfId="1" applyBorder="1" applyAlignment="1">
      <alignment horizontal="center"/>
    </xf>
    <xf numFmtId="6" fontId="18" fillId="0" borderId="4" xfId="1" applyNumberFormat="1" applyBorder="1" applyAlignment="1">
      <alignment horizontal="center"/>
    </xf>
    <xf numFmtId="6" fontId="18" fillId="0" borderId="7" xfId="1" applyNumberFormat="1" applyFill="1" applyBorder="1" applyAlignment="1">
      <alignment horizontal="center"/>
    </xf>
    <xf numFmtId="0" fontId="18" fillId="0" borderId="7" xfId="1" applyFill="1" applyBorder="1" applyAlignment="1">
      <alignment horizontal="center"/>
    </xf>
    <xf numFmtId="0" fontId="25" fillId="7" borderId="4" xfId="1" applyFont="1" applyFill="1" applyBorder="1" applyAlignment="1">
      <alignment horizontal="center" vertical="center" wrapText="1"/>
    </xf>
    <xf numFmtId="0" fontId="25" fillId="7" borderId="6" xfId="1" applyFont="1" applyFill="1" applyBorder="1" applyAlignment="1">
      <alignment horizontal="center" vertical="center" wrapText="1"/>
    </xf>
    <xf numFmtId="0" fontId="26" fillId="5" borderId="4" xfId="1" applyFont="1" applyFill="1" applyBorder="1" applyAlignment="1">
      <alignment horizontal="center"/>
    </xf>
    <xf numFmtId="0" fontId="26" fillId="5" borderId="5" xfId="1" applyFont="1" applyFill="1" applyBorder="1" applyAlignment="1">
      <alignment horizontal="center"/>
    </xf>
    <xf numFmtId="0" fontId="26" fillId="5" borderId="6" xfId="1" applyFont="1" applyFill="1" applyBorder="1" applyAlignment="1">
      <alignment horizontal="center"/>
    </xf>
    <xf numFmtId="0" fontId="26" fillId="9" borderId="0" xfId="1" applyFont="1" applyFill="1" applyAlignment="1">
      <alignment horizontal="center"/>
    </xf>
    <xf numFmtId="0" fontId="26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38" fillId="0" borderId="0" xfId="1" applyFont="1" applyAlignment="1">
      <alignment horizontal="right" vertical="center"/>
    </xf>
    <xf numFmtId="4" fontId="38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opLeftCell="A5" workbookViewId="0">
      <selection activeCell="D77" sqref="D77"/>
    </sheetView>
  </sheetViews>
  <sheetFormatPr baseColWidth="10" defaultRowHeight="12.75"/>
  <cols>
    <col min="1" max="1" width="46.85546875" bestFit="1" customWidth="1"/>
    <col min="2" max="2" width="18.140625" bestFit="1" customWidth="1"/>
    <col min="3" max="3" width="16.5703125" bestFit="1" customWidth="1"/>
    <col min="4" max="4" width="18.140625" bestFit="1" customWidth="1"/>
    <col min="5" max="5" width="8.28515625" customWidth="1"/>
  </cols>
  <sheetData>
    <row r="1" spans="1:6" ht="18.75">
      <c r="A1" s="123" t="s">
        <v>0</v>
      </c>
      <c r="B1" s="123"/>
      <c r="C1" s="123"/>
      <c r="D1" s="1"/>
    </row>
    <row r="2" spans="1:6" ht="15.75">
      <c r="A2" s="124" t="s">
        <v>1</v>
      </c>
      <c r="B2" s="124"/>
      <c r="C2" s="124"/>
      <c r="D2" s="1"/>
    </row>
    <row r="3" spans="1:6">
      <c r="A3" s="125"/>
      <c r="B3" s="125"/>
      <c r="C3" s="125"/>
      <c r="D3" s="1"/>
    </row>
    <row r="4" spans="1:6" ht="15.75">
      <c r="A4" s="2"/>
      <c r="B4" s="2"/>
      <c r="C4" s="3"/>
      <c r="D4" s="1" t="s">
        <v>2</v>
      </c>
    </row>
    <row r="5" spans="1:6" ht="15.75">
      <c r="A5" s="4"/>
      <c r="B5" s="5" t="s">
        <v>3</v>
      </c>
      <c r="C5" s="6" t="s">
        <v>4</v>
      </c>
      <c r="D5" s="7" t="s">
        <v>3</v>
      </c>
    </row>
    <row r="6" spans="1:6">
      <c r="A6" s="8"/>
      <c r="B6" s="9">
        <v>2011</v>
      </c>
      <c r="C6" s="10">
        <v>40799</v>
      </c>
      <c r="D6" s="11">
        <v>2012</v>
      </c>
    </row>
    <row r="7" spans="1:6">
      <c r="A7" s="12"/>
      <c r="B7" s="13"/>
      <c r="C7" s="14"/>
      <c r="D7" s="15"/>
    </row>
    <row r="8" spans="1:6" ht="15.75">
      <c r="A8" s="16" t="s">
        <v>5</v>
      </c>
      <c r="B8" s="17">
        <f>SUM(B9:B22)</f>
        <v>56380</v>
      </c>
      <c r="C8" s="18">
        <f>SUM(C9:C21)</f>
        <v>45444.450000000004</v>
      </c>
      <c r="D8" s="19">
        <f>SUM(D9:D22)</f>
        <v>62320</v>
      </c>
    </row>
    <row r="9" spans="1:6">
      <c r="A9" s="20" t="s">
        <v>6</v>
      </c>
      <c r="B9" s="21">
        <v>9000</v>
      </c>
      <c r="C9" s="22">
        <v>9716.39</v>
      </c>
      <c r="D9" s="15">
        <v>0</v>
      </c>
      <c r="F9" s="23"/>
    </row>
    <row r="10" spans="1:6">
      <c r="A10" s="20" t="s">
        <v>219</v>
      </c>
      <c r="B10" s="21"/>
      <c r="C10" s="22"/>
      <c r="D10" s="15">
        <v>11400</v>
      </c>
      <c r="F10" s="23"/>
    </row>
    <row r="11" spans="1:6">
      <c r="A11" s="20" t="s">
        <v>7</v>
      </c>
      <c r="B11" s="21">
        <v>6160</v>
      </c>
      <c r="C11" s="22">
        <v>6464.83</v>
      </c>
      <c r="D11" s="15">
        <v>8000</v>
      </c>
      <c r="F11" s="23"/>
    </row>
    <row r="12" spans="1:6">
      <c r="A12" s="20" t="s">
        <v>8</v>
      </c>
      <c r="B12" s="21">
        <v>16000</v>
      </c>
      <c r="C12" s="22">
        <v>15614.29</v>
      </c>
      <c r="D12" s="15">
        <v>18000</v>
      </c>
      <c r="F12" s="23"/>
    </row>
    <row r="13" spans="1:6">
      <c r="A13" s="20" t="s">
        <v>9</v>
      </c>
      <c r="B13" s="21">
        <v>2705</v>
      </c>
      <c r="C13" s="22">
        <v>567.32000000000005</v>
      </c>
      <c r="D13" s="15">
        <v>2800</v>
      </c>
      <c r="F13" s="23"/>
    </row>
    <row r="14" spans="1:6">
      <c r="A14" s="20" t="s">
        <v>59</v>
      </c>
      <c r="B14" s="21">
        <v>3500</v>
      </c>
      <c r="C14" s="22">
        <v>2954.31</v>
      </c>
      <c r="D14" s="15">
        <v>3000</v>
      </c>
      <c r="F14" s="23"/>
    </row>
    <row r="15" spans="1:6">
      <c r="A15" s="20" t="s">
        <v>10</v>
      </c>
      <c r="B15" s="21">
        <v>2325</v>
      </c>
      <c r="C15" s="22">
        <v>1464.22</v>
      </c>
      <c r="D15" s="15">
        <v>2500</v>
      </c>
      <c r="F15" s="23"/>
    </row>
    <row r="16" spans="1:6">
      <c r="A16" s="35" t="s">
        <v>60</v>
      </c>
      <c r="B16" s="21">
        <v>6500</v>
      </c>
      <c r="C16" s="22">
        <v>1842.41</v>
      </c>
      <c r="D16" s="15">
        <v>0</v>
      </c>
    </row>
    <row r="17" spans="1:6">
      <c r="A17" s="20" t="s">
        <v>223</v>
      </c>
      <c r="B17" s="21"/>
      <c r="C17" s="22"/>
      <c r="D17" s="15">
        <v>5300</v>
      </c>
    </row>
    <row r="18" spans="1:6">
      <c r="A18" s="20" t="s">
        <v>11</v>
      </c>
      <c r="B18" s="21">
        <v>3750</v>
      </c>
      <c r="C18" s="22">
        <v>3457.15</v>
      </c>
      <c r="D18" s="15">
        <v>4600</v>
      </c>
      <c r="F18" s="23"/>
    </row>
    <row r="19" spans="1:6">
      <c r="A19" s="20" t="s">
        <v>12</v>
      </c>
      <c r="B19" s="21">
        <v>2560</v>
      </c>
      <c r="C19" s="22">
        <v>2667.88</v>
      </c>
      <c r="D19" s="15">
        <v>2560</v>
      </c>
    </row>
    <row r="20" spans="1:6">
      <c r="A20" s="20" t="s">
        <v>13</v>
      </c>
      <c r="B20" s="21">
        <v>2025</v>
      </c>
      <c r="C20" s="22">
        <v>485.22</v>
      </c>
      <c r="D20" s="15">
        <v>2110</v>
      </c>
    </row>
    <row r="21" spans="1:6">
      <c r="A21" s="20" t="s">
        <v>14</v>
      </c>
      <c r="B21" s="21">
        <v>1250</v>
      </c>
      <c r="C21" s="22">
        <v>210.43</v>
      </c>
      <c r="D21" s="15">
        <v>1250</v>
      </c>
      <c r="F21" s="23"/>
    </row>
    <row r="22" spans="1:6">
      <c r="A22" s="20" t="s">
        <v>58</v>
      </c>
      <c r="B22" s="21">
        <v>605</v>
      </c>
      <c r="C22" s="22"/>
      <c r="D22" s="15">
        <v>800</v>
      </c>
    </row>
    <row r="23" spans="1:6">
      <c r="A23" s="24"/>
      <c r="B23" s="15"/>
      <c r="C23" s="22"/>
      <c r="D23" s="15"/>
    </row>
    <row r="24" spans="1:6" ht="15.75">
      <c r="A24" s="16" t="s">
        <v>15</v>
      </c>
      <c r="B24" s="17">
        <f>SUM(B25:B47)</f>
        <v>142370</v>
      </c>
      <c r="C24" s="18">
        <f>SUM(C25:C47)</f>
        <v>70699.969999999987</v>
      </c>
      <c r="D24" s="120">
        <f>SUM(D25:D48)</f>
        <v>134550</v>
      </c>
    </row>
    <row r="25" spans="1:6">
      <c r="A25" s="20" t="s">
        <v>16</v>
      </c>
      <c r="B25" s="21">
        <v>18000</v>
      </c>
      <c r="C25" s="22">
        <v>13954.81</v>
      </c>
      <c r="D25" s="15">
        <v>18000</v>
      </c>
    </row>
    <row r="26" spans="1:6">
      <c r="A26" s="20" t="s">
        <v>17</v>
      </c>
      <c r="B26" s="21">
        <v>9000</v>
      </c>
      <c r="C26" s="22">
        <v>7752.2</v>
      </c>
      <c r="D26" s="15">
        <v>0</v>
      </c>
    </row>
    <row r="27" spans="1:6">
      <c r="A27" s="20" t="s">
        <v>18</v>
      </c>
      <c r="B27" s="21">
        <v>8000</v>
      </c>
      <c r="C27" s="22">
        <v>5745.36</v>
      </c>
      <c r="D27" s="15">
        <v>9000</v>
      </c>
      <c r="F27" s="23"/>
    </row>
    <row r="28" spans="1:6">
      <c r="A28" s="20" t="s">
        <v>19</v>
      </c>
      <c r="B28" s="21">
        <v>15850</v>
      </c>
      <c r="C28" s="22">
        <v>12523.19</v>
      </c>
      <c r="D28" s="15">
        <v>15900</v>
      </c>
      <c r="F28" s="23"/>
    </row>
    <row r="29" spans="1:6">
      <c r="A29" s="20" t="s">
        <v>20</v>
      </c>
      <c r="B29" s="21">
        <v>12880</v>
      </c>
      <c r="C29" s="22">
        <v>9105.6299999999992</v>
      </c>
      <c r="D29" s="15">
        <v>12880</v>
      </c>
      <c r="F29" s="23"/>
    </row>
    <row r="30" spans="1:6">
      <c r="A30" s="20" t="s">
        <v>21</v>
      </c>
      <c r="B30" s="21">
        <v>15250</v>
      </c>
      <c r="C30" s="22">
        <v>4221.8999999999996</v>
      </c>
      <c r="D30" s="15">
        <v>15250</v>
      </c>
      <c r="F30" s="23"/>
    </row>
    <row r="31" spans="1:6">
      <c r="A31" s="20" t="s">
        <v>22</v>
      </c>
      <c r="B31" s="21">
        <v>6750</v>
      </c>
      <c r="C31" s="22">
        <v>1395</v>
      </c>
      <c r="D31" s="15">
        <v>4850</v>
      </c>
      <c r="F31" s="23"/>
    </row>
    <row r="32" spans="1:6">
      <c r="A32" s="20" t="s">
        <v>23</v>
      </c>
      <c r="B32" s="21">
        <v>2500</v>
      </c>
      <c r="C32" s="36"/>
      <c r="D32" s="15">
        <v>2500</v>
      </c>
    </row>
    <row r="33" spans="1:6">
      <c r="A33" s="20" t="s">
        <v>24</v>
      </c>
      <c r="B33" s="21">
        <v>14870</v>
      </c>
      <c r="C33" s="22">
        <v>352.43</v>
      </c>
      <c r="D33" s="15">
        <v>14870</v>
      </c>
    </row>
    <row r="34" spans="1:6">
      <c r="A34" s="20" t="s">
        <v>25</v>
      </c>
      <c r="B34" s="21">
        <v>6000</v>
      </c>
      <c r="C34" s="22">
        <v>3672.69</v>
      </c>
      <c r="D34" s="15">
        <v>5500</v>
      </c>
    </row>
    <row r="35" spans="1:6">
      <c r="A35" s="20" t="s">
        <v>26</v>
      </c>
      <c r="B35" s="21">
        <v>6000</v>
      </c>
      <c r="C35" s="22">
        <v>1381.92</v>
      </c>
      <c r="D35" s="36">
        <v>6000</v>
      </c>
    </row>
    <row r="36" spans="1:6">
      <c r="A36" s="20" t="s">
        <v>27</v>
      </c>
      <c r="B36" s="21">
        <v>2420</v>
      </c>
      <c r="C36" s="22"/>
      <c r="D36" s="36">
        <v>2100</v>
      </c>
    </row>
    <row r="37" spans="1:6">
      <c r="A37" s="20" t="s">
        <v>28</v>
      </c>
      <c r="B37" s="21">
        <v>3750</v>
      </c>
      <c r="C37" s="22">
        <v>6108.72</v>
      </c>
      <c r="D37" s="36">
        <v>5250</v>
      </c>
      <c r="F37" s="23"/>
    </row>
    <row r="38" spans="1:6">
      <c r="A38" s="20" t="s">
        <v>29</v>
      </c>
      <c r="B38" s="21">
        <v>3000</v>
      </c>
      <c r="C38" s="22">
        <v>2049.9499999999998</v>
      </c>
      <c r="D38" s="36">
        <v>5750</v>
      </c>
      <c r="F38" s="23"/>
    </row>
    <row r="39" spans="1:6">
      <c r="A39" s="20" t="s">
        <v>30</v>
      </c>
      <c r="B39" s="21">
        <v>2500</v>
      </c>
      <c r="C39" s="22"/>
      <c r="D39" s="36">
        <v>1400</v>
      </c>
    </row>
    <row r="40" spans="1:6">
      <c r="A40" s="20" t="s">
        <v>31</v>
      </c>
      <c r="B40" s="21">
        <v>1700</v>
      </c>
      <c r="C40" s="22"/>
      <c r="D40" s="36">
        <v>1700</v>
      </c>
    </row>
    <row r="41" spans="1:6">
      <c r="A41" s="20" t="s">
        <v>32</v>
      </c>
      <c r="B41" s="21">
        <v>6000</v>
      </c>
      <c r="C41" s="22">
        <v>0</v>
      </c>
      <c r="D41" s="36">
        <v>0</v>
      </c>
    </row>
    <row r="42" spans="1:6">
      <c r="A42" s="20" t="s">
        <v>33</v>
      </c>
      <c r="B42" s="21">
        <v>0</v>
      </c>
      <c r="C42" s="22">
        <v>0</v>
      </c>
      <c r="D42" s="36">
        <v>2000</v>
      </c>
    </row>
    <row r="43" spans="1:6">
      <c r="A43" s="20" t="s">
        <v>228</v>
      </c>
      <c r="B43" s="21"/>
      <c r="C43" s="22"/>
      <c r="D43" s="36">
        <v>2000</v>
      </c>
      <c r="F43" s="23"/>
    </row>
    <row r="44" spans="1:6">
      <c r="A44" s="20" t="s">
        <v>34</v>
      </c>
      <c r="B44" s="21">
        <v>1900</v>
      </c>
      <c r="C44" s="22">
        <v>0</v>
      </c>
      <c r="D44" s="36">
        <v>1900</v>
      </c>
    </row>
    <row r="45" spans="1:6">
      <c r="A45" s="20" t="s">
        <v>35</v>
      </c>
      <c r="B45" s="21">
        <v>1900</v>
      </c>
      <c r="C45" s="22"/>
      <c r="D45" s="36">
        <v>0</v>
      </c>
    </row>
    <row r="46" spans="1:6">
      <c r="A46" s="20" t="s">
        <v>36</v>
      </c>
      <c r="B46" s="21">
        <v>1500</v>
      </c>
      <c r="C46" s="22"/>
      <c r="D46" s="36">
        <v>0</v>
      </c>
    </row>
    <row r="47" spans="1:6">
      <c r="A47" s="20" t="s">
        <v>37</v>
      </c>
      <c r="B47" s="21">
        <v>2600</v>
      </c>
      <c r="C47" s="22">
        <v>2436.17</v>
      </c>
      <c r="D47" s="36">
        <v>2600</v>
      </c>
    </row>
    <row r="48" spans="1:6">
      <c r="A48" s="20" t="s">
        <v>243</v>
      </c>
      <c r="B48" s="21">
        <v>0</v>
      </c>
      <c r="C48" s="22">
        <v>0</v>
      </c>
      <c r="D48" s="36">
        <v>5100</v>
      </c>
    </row>
    <row r="49" spans="1:6">
      <c r="A49" s="25"/>
      <c r="B49" s="21"/>
      <c r="C49" s="22"/>
      <c r="D49" s="15"/>
    </row>
    <row r="50" spans="1:6" ht="15.75">
      <c r="A50" s="16" t="s">
        <v>38</v>
      </c>
      <c r="B50" s="17">
        <f>SUM(B51:B60)</f>
        <v>63660</v>
      </c>
      <c r="C50" s="18">
        <f>SUM(C51:C60)</f>
        <v>32455.98</v>
      </c>
      <c r="D50" s="120">
        <f>SUM(D51:D60)</f>
        <v>61400</v>
      </c>
    </row>
    <row r="51" spans="1:6">
      <c r="A51" s="20" t="s">
        <v>39</v>
      </c>
      <c r="B51" s="21">
        <v>2900</v>
      </c>
      <c r="C51" s="22">
        <v>2900</v>
      </c>
      <c r="D51" s="36">
        <v>3000</v>
      </c>
    </row>
    <row r="52" spans="1:6">
      <c r="A52" s="20" t="s">
        <v>40</v>
      </c>
      <c r="B52" s="21">
        <v>16000</v>
      </c>
      <c r="C52" s="22">
        <v>14382.73</v>
      </c>
      <c r="D52" s="36">
        <v>16000</v>
      </c>
    </row>
    <row r="53" spans="1:6">
      <c r="A53" s="20" t="s">
        <v>41</v>
      </c>
      <c r="B53" s="21">
        <v>16000</v>
      </c>
      <c r="C53" s="22">
        <v>9230.9699999999993</v>
      </c>
      <c r="D53" s="36">
        <v>0</v>
      </c>
    </row>
    <row r="54" spans="1:6">
      <c r="A54" s="20" t="s">
        <v>42</v>
      </c>
      <c r="B54" s="21">
        <v>13500</v>
      </c>
      <c r="C54" s="22">
        <v>2250</v>
      </c>
      <c r="D54" s="36">
        <v>13000</v>
      </c>
      <c r="F54" s="23"/>
    </row>
    <row r="55" spans="1:6">
      <c r="A55" s="20" t="s">
        <v>43</v>
      </c>
      <c r="B55" s="21">
        <v>5360</v>
      </c>
      <c r="C55" s="22">
        <v>3354.83</v>
      </c>
      <c r="D55" s="36">
        <v>7600</v>
      </c>
      <c r="F55" s="23"/>
    </row>
    <row r="56" spans="1:6">
      <c r="A56" s="20" t="s">
        <v>44</v>
      </c>
      <c r="B56" s="21">
        <v>4500</v>
      </c>
      <c r="C56" s="22">
        <v>42.45</v>
      </c>
      <c r="D56" s="36">
        <v>0</v>
      </c>
    </row>
    <row r="57" spans="1:6">
      <c r="A57" s="20" t="s">
        <v>45</v>
      </c>
      <c r="B57" s="21">
        <v>900</v>
      </c>
      <c r="C57" s="22"/>
      <c r="D57" s="36">
        <v>0</v>
      </c>
    </row>
    <row r="58" spans="1:6">
      <c r="A58" s="20" t="s">
        <v>46</v>
      </c>
      <c r="B58" s="21">
        <v>0</v>
      </c>
      <c r="C58" s="22">
        <v>0</v>
      </c>
      <c r="D58" s="36">
        <v>2800</v>
      </c>
      <c r="F58" s="23"/>
    </row>
    <row r="59" spans="1:6">
      <c r="A59" s="20" t="s">
        <v>47</v>
      </c>
      <c r="B59" s="21">
        <v>4500</v>
      </c>
      <c r="C59" s="22">
        <v>295</v>
      </c>
      <c r="D59" s="36">
        <v>0</v>
      </c>
    </row>
    <row r="60" spans="1:6">
      <c r="A60" s="20" t="s">
        <v>48</v>
      </c>
      <c r="B60" s="21">
        <v>0</v>
      </c>
      <c r="C60" s="22">
        <v>0</v>
      </c>
      <c r="D60" s="36">
        <v>19000</v>
      </c>
    </row>
    <row r="61" spans="1:6">
      <c r="A61" s="25"/>
      <c r="B61" s="21"/>
      <c r="C61" s="22"/>
      <c r="D61" s="15"/>
    </row>
    <row r="62" spans="1:6" ht="15.75">
      <c r="A62" s="16" t="s">
        <v>49</v>
      </c>
      <c r="B62" s="17">
        <f>SUM(B63:B72)</f>
        <v>46500</v>
      </c>
      <c r="C62" s="18">
        <f>SUM(C63:C72)</f>
        <v>22190.100000000002</v>
      </c>
      <c r="D62" s="120">
        <f>SUM(D63:D72)</f>
        <v>69130</v>
      </c>
    </row>
    <row r="63" spans="1:6">
      <c r="A63" s="20" t="s">
        <v>50</v>
      </c>
      <c r="B63" s="21">
        <v>30000</v>
      </c>
      <c r="C63" s="22">
        <v>7415.66</v>
      </c>
      <c r="D63" s="36">
        <v>38500</v>
      </c>
    </row>
    <row r="64" spans="1:6">
      <c r="A64" s="20" t="s">
        <v>51</v>
      </c>
      <c r="B64" s="21">
        <v>6000</v>
      </c>
      <c r="C64" s="22">
        <v>9236.0300000000007</v>
      </c>
      <c r="D64" s="36">
        <v>0</v>
      </c>
      <c r="F64" s="23"/>
    </row>
    <row r="65" spans="1:5">
      <c r="A65" s="20" t="s">
        <v>237</v>
      </c>
      <c r="B65" s="21"/>
      <c r="C65" s="22"/>
      <c r="D65" s="36">
        <v>8130</v>
      </c>
    </row>
    <row r="66" spans="1:5">
      <c r="A66" s="20" t="s">
        <v>236</v>
      </c>
      <c r="B66" s="21">
        <v>0</v>
      </c>
      <c r="C66" s="22"/>
      <c r="D66" s="36">
        <v>6000</v>
      </c>
    </row>
    <row r="67" spans="1:5">
      <c r="A67" s="20" t="s">
        <v>52</v>
      </c>
      <c r="B67" s="21">
        <v>3000</v>
      </c>
      <c r="C67" s="22">
        <v>1204.8800000000001</v>
      </c>
      <c r="D67" s="36">
        <v>3000</v>
      </c>
    </row>
    <row r="68" spans="1:5">
      <c r="A68" s="20" t="s">
        <v>53</v>
      </c>
      <c r="B68" s="21">
        <v>0</v>
      </c>
      <c r="C68" s="22"/>
      <c r="D68" s="36">
        <v>5500</v>
      </c>
    </row>
    <row r="69" spans="1:5">
      <c r="A69" s="20" t="s">
        <v>54</v>
      </c>
      <c r="B69" s="21">
        <v>3000</v>
      </c>
      <c r="C69" s="22">
        <v>4333.53</v>
      </c>
      <c r="D69" s="36">
        <v>5000</v>
      </c>
    </row>
    <row r="70" spans="1:5">
      <c r="A70" s="20" t="s">
        <v>55</v>
      </c>
      <c r="B70" s="21">
        <v>1500</v>
      </c>
      <c r="C70" s="22"/>
      <c r="D70" s="36">
        <v>0</v>
      </c>
    </row>
    <row r="71" spans="1:5">
      <c r="A71" s="20" t="s">
        <v>241</v>
      </c>
      <c r="B71" s="21">
        <v>1500</v>
      </c>
      <c r="C71" s="36"/>
      <c r="D71" s="36">
        <v>1500</v>
      </c>
    </row>
    <row r="72" spans="1:5">
      <c r="A72" s="20" t="s">
        <v>56</v>
      </c>
      <c r="B72" s="21">
        <v>1500</v>
      </c>
      <c r="C72" s="22"/>
      <c r="D72" s="36">
        <v>1500</v>
      </c>
    </row>
    <row r="73" spans="1:5">
      <c r="A73" s="26"/>
      <c r="B73" s="27"/>
      <c r="C73" s="22"/>
      <c r="D73" s="15"/>
    </row>
    <row r="74" spans="1:5" ht="18.75">
      <c r="A74" s="28" t="s">
        <v>57</v>
      </c>
      <c r="B74" s="29">
        <f>SUM(B8,B24,B50,B62)</f>
        <v>308910</v>
      </c>
      <c r="C74" s="18">
        <f>SUM(C62,C50,C24,C8)</f>
        <v>170790.5</v>
      </c>
      <c r="D74" s="30">
        <f>SUM(D8,D24,D50,D62)</f>
        <v>327400</v>
      </c>
      <c r="E74" s="31"/>
    </row>
    <row r="75" spans="1:5">
      <c r="A75" s="32"/>
      <c r="B75" s="13"/>
      <c r="C75" s="3"/>
      <c r="D75" s="15"/>
    </row>
    <row r="76" spans="1:5">
      <c r="A76" s="33"/>
      <c r="B76" s="13"/>
      <c r="C76" s="3"/>
      <c r="D76" s="34" t="s">
        <v>286</v>
      </c>
    </row>
    <row r="77" spans="1:5">
      <c r="A77" s="32"/>
      <c r="B77" s="13"/>
      <c r="C77" s="3"/>
      <c r="D77" s="15"/>
    </row>
    <row r="78" spans="1:5">
      <c r="A78" s="33"/>
      <c r="B78" s="13"/>
      <c r="C78" s="3"/>
      <c r="D78" s="1"/>
    </row>
    <row r="79" spans="1:5">
      <c r="A79" s="32"/>
      <c r="B79" s="13"/>
      <c r="C79" s="3"/>
      <c r="D79" s="1"/>
    </row>
    <row r="80" spans="1:5">
      <c r="A80" s="33"/>
      <c r="B80" s="13"/>
      <c r="C80" s="3"/>
      <c r="D80" s="1"/>
    </row>
    <row r="81" spans="1:4">
      <c r="A81" s="32"/>
      <c r="B81" s="13"/>
      <c r="C81" s="3"/>
      <c r="D81" s="1"/>
    </row>
    <row r="82" spans="1:4">
      <c r="A82" s="33"/>
      <c r="B82" s="13"/>
      <c r="C82" s="3"/>
      <c r="D82" s="1"/>
    </row>
    <row r="83" spans="1:4">
      <c r="A83" s="32"/>
      <c r="B83" s="13"/>
      <c r="C83" s="3"/>
      <c r="D83" s="1"/>
    </row>
    <row r="84" spans="1:4">
      <c r="A84" s="33"/>
      <c r="B84" s="13"/>
      <c r="C84" s="3"/>
      <c r="D84" s="1"/>
    </row>
    <row r="85" spans="1:4">
      <c r="A85" s="33"/>
      <c r="B85" s="13"/>
      <c r="C85" s="3"/>
      <c r="D85" s="1"/>
    </row>
    <row r="86" spans="1:4">
      <c r="A86" s="33"/>
      <c r="B86" s="13"/>
      <c r="C86" s="3"/>
      <c r="D86" s="1"/>
    </row>
    <row r="87" spans="1:4">
      <c r="A87" s="33"/>
      <c r="B87" s="13"/>
      <c r="C87" s="3"/>
      <c r="D87" s="1"/>
    </row>
    <row r="88" spans="1:4">
      <c r="A88" s="33"/>
      <c r="B88" s="13"/>
      <c r="C88" s="3"/>
      <c r="D88" s="1"/>
    </row>
    <row r="89" spans="1:4">
      <c r="A89" s="33"/>
      <c r="B89" s="13"/>
      <c r="C89" s="3"/>
      <c r="D89" s="1"/>
    </row>
    <row r="90" spans="1:4">
      <c r="A90" s="33"/>
    </row>
    <row r="91" spans="1:4">
      <c r="A91" s="33"/>
    </row>
    <row r="92" spans="1:4">
      <c r="A92" s="33"/>
    </row>
    <row r="93" spans="1:4">
      <c r="A93" s="33"/>
    </row>
    <row r="94" spans="1:4">
      <c r="A94" s="33"/>
    </row>
    <row r="95" spans="1:4">
      <c r="A95" s="33"/>
    </row>
    <row r="96" spans="1:4">
      <c r="A96" s="33"/>
    </row>
    <row r="97" spans="1:1">
      <c r="A97" s="33"/>
    </row>
    <row r="98" spans="1:1">
      <c r="A98" s="33"/>
    </row>
    <row r="99" spans="1:1">
      <c r="A99" s="33"/>
    </row>
    <row r="100" spans="1:1">
      <c r="A100" s="33"/>
    </row>
    <row r="101" spans="1:1">
      <c r="A101" s="33"/>
    </row>
    <row r="102" spans="1:1">
      <c r="A102" s="33"/>
    </row>
    <row r="103" spans="1:1">
      <c r="A103" s="33"/>
    </row>
    <row r="104" spans="1:1">
      <c r="A104" s="33"/>
    </row>
    <row r="105" spans="1:1">
      <c r="A105" s="33"/>
    </row>
  </sheetData>
  <mergeCells count="3">
    <mergeCell ref="A1:C1"/>
    <mergeCell ref="A2:C2"/>
    <mergeCell ref="A3:C3"/>
  </mergeCells>
  <pageMargins left="0.23622047244094491" right="0.23622047244094491" top="0.19685039370078741" bottom="0.78740157480314965" header="0" footer="0"/>
  <pageSetup paperSize="9" orientation="portrait" horizontalDpi="1200" verticalDpi="1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3"/>
  <sheetViews>
    <sheetView workbookViewId="0">
      <pane ySplit="1530" topLeftCell="A10" activePane="bottomLeft"/>
      <selection activeCell="I10" sqref="I10"/>
      <selection pane="bottomLeft" activeCell="A15" sqref="A15"/>
    </sheetView>
  </sheetViews>
  <sheetFormatPr baseColWidth="10" defaultRowHeight="12.75"/>
  <cols>
    <col min="1" max="1" width="31.5703125" style="37" customWidth="1"/>
    <col min="2" max="2" width="7.140625" style="37" customWidth="1"/>
    <col min="3" max="3" width="6.42578125" style="37" customWidth="1"/>
    <col min="4" max="4" width="5.28515625" style="37" customWidth="1"/>
    <col min="5" max="5" width="6.85546875" style="37" customWidth="1"/>
    <col min="6" max="6" width="6.5703125" style="37" customWidth="1"/>
    <col min="7" max="7" width="8" style="37" customWidth="1"/>
    <col min="8" max="8" width="6.28515625" style="37" customWidth="1"/>
    <col min="9" max="9" width="5.7109375" style="37" customWidth="1"/>
    <col min="10" max="10" width="5.85546875" style="37" customWidth="1"/>
    <col min="11" max="11" width="5.28515625" style="37" customWidth="1"/>
    <col min="12" max="12" width="6.5703125" style="37" customWidth="1"/>
    <col min="13" max="13" width="4.5703125" style="37" customWidth="1"/>
    <col min="14" max="14" width="5.85546875" style="37" customWidth="1"/>
    <col min="15" max="15" width="6.7109375" style="37" customWidth="1"/>
    <col min="16" max="16" width="6.85546875" style="37" customWidth="1"/>
    <col min="17" max="17" width="6.42578125" style="37" customWidth="1"/>
    <col min="18" max="256" width="11.42578125" style="37"/>
    <col min="257" max="257" width="31.5703125" style="37" customWidth="1"/>
    <col min="258" max="258" width="7.140625" style="37" customWidth="1"/>
    <col min="259" max="259" width="6.42578125" style="37" customWidth="1"/>
    <col min="260" max="260" width="5.28515625" style="37" customWidth="1"/>
    <col min="261" max="261" width="6.85546875" style="37" customWidth="1"/>
    <col min="262" max="262" width="6.5703125" style="37" customWidth="1"/>
    <col min="263" max="263" width="8" style="37" customWidth="1"/>
    <col min="264" max="264" width="6.28515625" style="37" customWidth="1"/>
    <col min="265" max="265" width="5.7109375" style="37" customWidth="1"/>
    <col min="266" max="266" width="5.85546875" style="37" customWidth="1"/>
    <col min="267" max="267" width="5.28515625" style="37" customWidth="1"/>
    <col min="268" max="268" width="6.5703125" style="37" customWidth="1"/>
    <col min="269" max="269" width="4.5703125" style="37" customWidth="1"/>
    <col min="270" max="270" width="5.85546875" style="37" customWidth="1"/>
    <col min="271" max="271" width="6.7109375" style="37" customWidth="1"/>
    <col min="272" max="272" width="6.85546875" style="37" customWidth="1"/>
    <col min="273" max="273" width="6.42578125" style="37" customWidth="1"/>
    <col min="274" max="512" width="11.42578125" style="37"/>
    <col min="513" max="513" width="31.5703125" style="37" customWidth="1"/>
    <col min="514" max="514" width="7.140625" style="37" customWidth="1"/>
    <col min="515" max="515" width="6.42578125" style="37" customWidth="1"/>
    <col min="516" max="516" width="5.28515625" style="37" customWidth="1"/>
    <col min="517" max="517" width="6.85546875" style="37" customWidth="1"/>
    <col min="518" max="518" width="6.5703125" style="37" customWidth="1"/>
    <col min="519" max="519" width="8" style="37" customWidth="1"/>
    <col min="520" max="520" width="6.28515625" style="37" customWidth="1"/>
    <col min="521" max="521" width="5.7109375" style="37" customWidth="1"/>
    <col min="522" max="522" width="5.85546875" style="37" customWidth="1"/>
    <col min="523" max="523" width="5.28515625" style="37" customWidth="1"/>
    <col min="524" max="524" width="6.5703125" style="37" customWidth="1"/>
    <col min="525" max="525" width="4.5703125" style="37" customWidth="1"/>
    <col min="526" max="526" width="5.85546875" style="37" customWidth="1"/>
    <col min="527" max="527" width="6.7109375" style="37" customWidth="1"/>
    <col min="528" max="528" width="6.85546875" style="37" customWidth="1"/>
    <col min="529" max="529" width="6.42578125" style="37" customWidth="1"/>
    <col min="530" max="768" width="11.42578125" style="37"/>
    <col min="769" max="769" width="31.5703125" style="37" customWidth="1"/>
    <col min="770" max="770" width="7.140625" style="37" customWidth="1"/>
    <col min="771" max="771" width="6.42578125" style="37" customWidth="1"/>
    <col min="772" max="772" width="5.28515625" style="37" customWidth="1"/>
    <col min="773" max="773" width="6.85546875" style="37" customWidth="1"/>
    <col min="774" max="774" width="6.5703125" style="37" customWidth="1"/>
    <col min="775" max="775" width="8" style="37" customWidth="1"/>
    <col min="776" max="776" width="6.28515625" style="37" customWidth="1"/>
    <col min="777" max="777" width="5.7109375" style="37" customWidth="1"/>
    <col min="778" max="778" width="5.85546875" style="37" customWidth="1"/>
    <col min="779" max="779" width="5.28515625" style="37" customWidth="1"/>
    <col min="780" max="780" width="6.5703125" style="37" customWidth="1"/>
    <col min="781" max="781" width="4.5703125" style="37" customWidth="1"/>
    <col min="782" max="782" width="5.85546875" style="37" customWidth="1"/>
    <col min="783" max="783" width="6.7109375" style="37" customWidth="1"/>
    <col min="784" max="784" width="6.85546875" style="37" customWidth="1"/>
    <col min="785" max="785" width="6.42578125" style="37" customWidth="1"/>
    <col min="786" max="1024" width="11.42578125" style="37"/>
    <col min="1025" max="1025" width="31.5703125" style="37" customWidth="1"/>
    <col min="1026" max="1026" width="7.140625" style="37" customWidth="1"/>
    <col min="1027" max="1027" width="6.42578125" style="37" customWidth="1"/>
    <col min="1028" max="1028" width="5.28515625" style="37" customWidth="1"/>
    <col min="1029" max="1029" width="6.85546875" style="37" customWidth="1"/>
    <col min="1030" max="1030" width="6.5703125" style="37" customWidth="1"/>
    <col min="1031" max="1031" width="8" style="37" customWidth="1"/>
    <col min="1032" max="1032" width="6.28515625" style="37" customWidth="1"/>
    <col min="1033" max="1033" width="5.7109375" style="37" customWidth="1"/>
    <col min="1034" max="1034" width="5.85546875" style="37" customWidth="1"/>
    <col min="1035" max="1035" width="5.28515625" style="37" customWidth="1"/>
    <col min="1036" max="1036" width="6.5703125" style="37" customWidth="1"/>
    <col min="1037" max="1037" width="4.5703125" style="37" customWidth="1"/>
    <col min="1038" max="1038" width="5.85546875" style="37" customWidth="1"/>
    <col min="1039" max="1039" width="6.7109375" style="37" customWidth="1"/>
    <col min="1040" max="1040" width="6.85546875" style="37" customWidth="1"/>
    <col min="1041" max="1041" width="6.42578125" style="37" customWidth="1"/>
    <col min="1042" max="1280" width="11.42578125" style="37"/>
    <col min="1281" max="1281" width="31.5703125" style="37" customWidth="1"/>
    <col min="1282" max="1282" width="7.140625" style="37" customWidth="1"/>
    <col min="1283" max="1283" width="6.42578125" style="37" customWidth="1"/>
    <col min="1284" max="1284" width="5.28515625" style="37" customWidth="1"/>
    <col min="1285" max="1285" width="6.85546875" style="37" customWidth="1"/>
    <col min="1286" max="1286" width="6.5703125" style="37" customWidth="1"/>
    <col min="1287" max="1287" width="8" style="37" customWidth="1"/>
    <col min="1288" max="1288" width="6.28515625" style="37" customWidth="1"/>
    <col min="1289" max="1289" width="5.7109375" style="37" customWidth="1"/>
    <col min="1290" max="1290" width="5.85546875" style="37" customWidth="1"/>
    <col min="1291" max="1291" width="5.28515625" style="37" customWidth="1"/>
    <col min="1292" max="1292" width="6.5703125" style="37" customWidth="1"/>
    <col min="1293" max="1293" width="4.5703125" style="37" customWidth="1"/>
    <col min="1294" max="1294" width="5.85546875" style="37" customWidth="1"/>
    <col min="1295" max="1295" width="6.7109375" style="37" customWidth="1"/>
    <col min="1296" max="1296" width="6.85546875" style="37" customWidth="1"/>
    <col min="1297" max="1297" width="6.42578125" style="37" customWidth="1"/>
    <col min="1298" max="1536" width="11.42578125" style="37"/>
    <col min="1537" max="1537" width="31.5703125" style="37" customWidth="1"/>
    <col min="1538" max="1538" width="7.140625" style="37" customWidth="1"/>
    <col min="1539" max="1539" width="6.42578125" style="37" customWidth="1"/>
    <col min="1540" max="1540" width="5.28515625" style="37" customWidth="1"/>
    <col min="1541" max="1541" width="6.85546875" style="37" customWidth="1"/>
    <col min="1542" max="1542" width="6.5703125" style="37" customWidth="1"/>
    <col min="1543" max="1543" width="8" style="37" customWidth="1"/>
    <col min="1544" max="1544" width="6.28515625" style="37" customWidth="1"/>
    <col min="1545" max="1545" width="5.7109375" style="37" customWidth="1"/>
    <col min="1546" max="1546" width="5.85546875" style="37" customWidth="1"/>
    <col min="1547" max="1547" width="5.28515625" style="37" customWidth="1"/>
    <col min="1548" max="1548" width="6.5703125" style="37" customWidth="1"/>
    <col min="1549" max="1549" width="4.5703125" style="37" customWidth="1"/>
    <col min="1550" max="1550" width="5.85546875" style="37" customWidth="1"/>
    <col min="1551" max="1551" width="6.7109375" style="37" customWidth="1"/>
    <col min="1552" max="1552" width="6.85546875" style="37" customWidth="1"/>
    <col min="1553" max="1553" width="6.42578125" style="37" customWidth="1"/>
    <col min="1554" max="1792" width="11.42578125" style="37"/>
    <col min="1793" max="1793" width="31.5703125" style="37" customWidth="1"/>
    <col min="1794" max="1794" width="7.140625" style="37" customWidth="1"/>
    <col min="1795" max="1795" width="6.42578125" style="37" customWidth="1"/>
    <col min="1796" max="1796" width="5.28515625" style="37" customWidth="1"/>
    <col min="1797" max="1797" width="6.85546875" style="37" customWidth="1"/>
    <col min="1798" max="1798" width="6.5703125" style="37" customWidth="1"/>
    <col min="1799" max="1799" width="8" style="37" customWidth="1"/>
    <col min="1800" max="1800" width="6.28515625" style="37" customWidth="1"/>
    <col min="1801" max="1801" width="5.7109375" style="37" customWidth="1"/>
    <col min="1802" max="1802" width="5.85546875" style="37" customWidth="1"/>
    <col min="1803" max="1803" width="5.28515625" style="37" customWidth="1"/>
    <col min="1804" max="1804" width="6.5703125" style="37" customWidth="1"/>
    <col min="1805" max="1805" width="4.5703125" style="37" customWidth="1"/>
    <col min="1806" max="1806" width="5.85546875" style="37" customWidth="1"/>
    <col min="1807" max="1807" width="6.7109375" style="37" customWidth="1"/>
    <col min="1808" max="1808" width="6.85546875" style="37" customWidth="1"/>
    <col min="1809" max="1809" width="6.42578125" style="37" customWidth="1"/>
    <col min="1810" max="2048" width="11.42578125" style="37"/>
    <col min="2049" max="2049" width="31.5703125" style="37" customWidth="1"/>
    <col min="2050" max="2050" width="7.140625" style="37" customWidth="1"/>
    <col min="2051" max="2051" width="6.42578125" style="37" customWidth="1"/>
    <col min="2052" max="2052" width="5.28515625" style="37" customWidth="1"/>
    <col min="2053" max="2053" width="6.85546875" style="37" customWidth="1"/>
    <col min="2054" max="2054" width="6.5703125" style="37" customWidth="1"/>
    <col min="2055" max="2055" width="8" style="37" customWidth="1"/>
    <col min="2056" max="2056" width="6.28515625" style="37" customWidth="1"/>
    <col min="2057" max="2057" width="5.7109375" style="37" customWidth="1"/>
    <col min="2058" max="2058" width="5.85546875" style="37" customWidth="1"/>
    <col min="2059" max="2059" width="5.28515625" style="37" customWidth="1"/>
    <col min="2060" max="2060" width="6.5703125" style="37" customWidth="1"/>
    <col min="2061" max="2061" width="4.5703125" style="37" customWidth="1"/>
    <col min="2062" max="2062" width="5.85546875" style="37" customWidth="1"/>
    <col min="2063" max="2063" width="6.7109375" style="37" customWidth="1"/>
    <col min="2064" max="2064" width="6.85546875" style="37" customWidth="1"/>
    <col min="2065" max="2065" width="6.42578125" style="37" customWidth="1"/>
    <col min="2066" max="2304" width="11.42578125" style="37"/>
    <col min="2305" max="2305" width="31.5703125" style="37" customWidth="1"/>
    <col min="2306" max="2306" width="7.140625" style="37" customWidth="1"/>
    <col min="2307" max="2307" width="6.42578125" style="37" customWidth="1"/>
    <col min="2308" max="2308" width="5.28515625" style="37" customWidth="1"/>
    <col min="2309" max="2309" width="6.85546875" style="37" customWidth="1"/>
    <col min="2310" max="2310" width="6.5703125" style="37" customWidth="1"/>
    <col min="2311" max="2311" width="8" style="37" customWidth="1"/>
    <col min="2312" max="2312" width="6.28515625" style="37" customWidth="1"/>
    <col min="2313" max="2313" width="5.7109375" style="37" customWidth="1"/>
    <col min="2314" max="2314" width="5.85546875" style="37" customWidth="1"/>
    <col min="2315" max="2315" width="5.28515625" style="37" customWidth="1"/>
    <col min="2316" max="2316" width="6.5703125" style="37" customWidth="1"/>
    <col min="2317" max="2317" width="4.5703125" style="37" customWidth="1"/>
    <col min="2318" max="2318" width="5.85546875" style="37" customWidth="1"/>
    <col min="2319" max="2319" width="6.7109375" style="37" customWidth="1"/>
    <col min="2320" max="2320" width="6.85546875" style="37" customWidth="1"/>
    <col min="2321" max="2321" width="6.42578125" style="37" customWidth="1"/>
    <col min="2322" max="2560" width="11.42578125" style="37"/>
    <col min="2561" max="2561" width="31.5703125" style="37" customWidth="1"/>
    <col min="2562" max="2562" width="7.140625" style="37" customWidth="1"/>
    <col min="2563" max="2563" width="6.42578125" style="37" customWidth="1"/>
    <col min="2564" max="2564" width="5.28515625" style="37" customWidth="1"/>
    <col min="2565" max="2565" width="6.85546875" style="37" customWidth="1"/>
    <col min="2566" max="2566" width="6.5703125" style="37" customWidth="1"/>
    <col min="2567" max="2567" width="8" style="37" customWidth="1"/>
    <col min="2568" max="2568" width="6.28515625" style="37" customWidth="1"/>
    <col min="2569" max="2569" width="5.7109375" style="37" customWidth="1"/>
    <col min="2570" max="2570" width="5.85546875" style="37" customWidth="1"/>
    <col min="2571" max="2571" width="5.28515625" style="37" customWidth="1"/>
    <col min="2572" max="2572" width="6.5703125" style="37" customWidth="1"/>
    <col min="2573" max="2573" width="4.5703125" style="37" customWidth="1"/>
    <col min="2574" max="2574" width="5.85546875" style="37" customWidth="1"/>
    <col min="2575" max="2575" width="6.7109375" style="37" customWidth="1"/>
    <col min="2576" max="2576" width="6.85546875" style="37" customWidth="1"/>
    <col min="2577" max="2577" width="6.42578125" style="37" customWidth="1"/>
    <col min="2578" max="2816" width="11.42578125" style="37"/>
    <col min="2817" max="2817" width="31.5703125" style="37" customWidth="1"/>
    <col min="2818" max="2818" width="7.140625" style="37" customWidth="1"/>
    <col min="2819" max="2819" width="6.42578125" style="37" customWidth="1"/>
    <col min="2820" max="2820" width="5.28515625" style="37" customWidth="1"/>
    <col min="2821" max="2821" width="6.85546875" style="37" customWidth="1"/>
    <col min="2822" max="2822" width="6.5703125" style="37" customWidth="1"/>
    <col min="2823" max="2823" width="8" style="37" customWidth="1"/>
    <col min="2824" max="2824" width="6.28515625" style="37" customWidth="1"/>
    <col min="2825" max="2825" width="5.7109375" style="37" customWidth="1"/>
    <col min="2826" max="2826" width="5.85546875" style="37" customWidth="1"/>
    <col min="2827" max="2827" width="5.28515625" style="37" customWidth="1"/>
    <col min="2828" max="2828" width="6.5703125" style="37" customWidth="1"/>
    <col min="2829" max="2829" width="4.5703125" style="37" customWidth="1"/>
    <col min="2830" max="2830" width="5.85546875" style="37" customWidth="1"/>
    <col min="2831" max="2831" width="6.7109375" style="37" customWidth="1"/>
    <col min="2832" max="2832" width="6.85546875" style="37" customWidth="1"/>
    <col min="2833" max="2833" width="6.42578125" style="37" customWidth="1"/>
    <col min="2834" max="3072" width="11.42578125" style="37"/>
    <col min="3073" max="3073" width="31.5703125" style="37" customWidth="1"/>
    <col min="3074" max="3074" width="7.140625" style="37" customWidth="1"/>
    <col min="3075" max="3075" width="6.42578125" style="37" customWidth="1"/>
    <col min="3076" max="3076" width="5.28515625" style="37" customWidth="1"/>
    <col min="3077" max="3077" width="6.85546875" style="37" customWidth="1"/>
    <col min="3078" max="3078" width="6.5703125" style="37" customWidth="1"/>
    <col min="3079" max="3079" width="8" style="37" customWidth="1"/>
    <col min="3080" max="3080" width="6.28515625" style="37" customWidth="1"/>
    <col min="3081" max="3081" width="5.7109375" style="37" customWidth="1"/>
    <col min="3082" max="3082" width="5.85546875" style="37" customWidth="1"/>
    <col min="3083" max="3083" width="5.28515625" style="37" customWidth="1"/>
    <col min="3084" max="3084" width="6.5703125" style="37" customWidth="1"/>
    <col min="3085" max="3085" width="4.5703125" style="37" customWidth="1"/>
    <col min="3086" max="3086" width="5.85546875" style="37" customWidth="1"/>
    <col min="3087" max="3087" width="6.7109375" style="37" customWidth="1"/>
    <col min="3088" max="3088" width="6.85546875" style="37" customWidth="1"/>
    <col min="3089" max="3089" width="6.42578125" style="37" customWidth="1"/>
    <col min="3090" max="3328" width="11.42578125" style="37"/>
    <col min="3329" max="3329" width="31.5703125" style="37" customWidth="1"/>
    <col min="3330" max="3330" width="7.140625" style="37" customWidth="1"/>
    <col min="3331" max="3331" width="6.42578125" style="37" customWidth="1"/>
    <col min="3332" max="3332" width="5.28515625" style="37" customWidth="1"/>
    <col min="3333" max="3333" width="6.85546875" style="37" customWidth="1"/>
    <col min="3334" max="3334" width="6.5703125" style="37" customWidth="1"/>
    <col min="3335" max="3335" width="8" style="37" customWidth="1"/>
    <col min="3336" max="3336" width="6.28515625" style="37" customWidth="1"/>
    <col min="3337" max="3337" width="5.7109375" style="37" customWidth="1"/>
    <col min="3338" max="3338" width="5.85546875" style="37" customWidth="1"/>
    <col min="3339" max="3339" width="5.28515625" style="37" customWidth="1"/>
    <col min="3340" max="3340" width="6.5703125" style="37" customWidth="1"/>
    <col min="3341" max="3341" width="4.5703125" style="37" customWidth="1"/>
    <col min="3342" max="3342" width="5.85546875" style="37" customWidth="1"/>
    <col min="3343" max="3343" width="6.7109375" style="37" customWidth="1"/>
    <col min="3344" max="3344" width="6.85546875" style="37" customWidth="1"/>
    <col min="3345" max="3345" width="6.42578125" style="37" customWidth="1"/>
    <col min="3346" max="3584" width="11.42578125" style="37"/>
    <col min="3585" max="3585" width="31.5703125" style="37" customWidth="1"/>
    <col min="3586" max="3586" width="7.140625" style="37" customWidth="1"/>
    <col min="3587" max="3587" width="6.42578125" style="37" customWidth="1"/>
    <col min="3588" max="3588" width="5.28515625" style="37" customWidth="1"/>
    <col min="3589" max="3589" width="6.85546875" style="37" customWidth="1"/>
    <col min="3590" max="3590" width="6.5703125" style="37" customWidth="1"/>
    <col min="3591" max="3591" width="8" style="37" customWidth="1"/>
    <col min="3592" max="3592" width="6.28515625" style="37" customWidth="1"/>
    <col min="3593" max="3593" width="5.7109375" style="37" customWidth="1"/>
    <col min="3594" max="3594" width="5.85546875" style="37" customWidth="1"/>
    <col min="3595" max="3595" width="5.28515625" style="37" customWidth="1"/>
    <col min="3596" max="3596" width="6.5703125" style="37" customWidth="1"/>
    <col min="3597" max="3597" width="4.5703125" style="37" customWidth="1"/>
    <col min="3598" max="3598" width="5.85546875" style="37" customWidth="1"/>
    <col min="3599" max="3599" width="6.7109375" style="37" customWidth="1"/>
    <col min="3600" max="3600" width="6.85546875" style="37" customWidth="1"/>
    <col min="3601" max="3601" width="6.42578125" style="37" customWidth="1"/>
    <col min="3602" max="3840" width="11.42578125" style="37"/>
    <col min="3841" max="3841" width="31.5703125" style="37" customWidth="1"/>
    <col min="3842" max="3842" width="7.140625" style="37" customWidth="1"/>
    <col min="3843" max="3843" width="6.42578125" style="37" customWidth="1"/>
    <col min="3844" max="3844" width="5.28515625" style="37" customWidth="1"/>
    <col min="3845" max="3845" width="6.85546875" style="37" customWidth="1"/>
    <col min="3846" max="3846" width="6.5703125" style="37" customWidth="1"/>
    <col min="3847" max="3847" width="8" style="37" customWidth="1"/>
    <col min="3848" max="3848" width="6.28515625" style="37" customWidth="1"/>
    <col min="3849" max="3849" width="5.7109375" style="37" customWidth="1"/>
    <col min="3850" max="3850" width="5.85546875" style="37" customWidth="1"/>
    <col min="3851" max="3851" width="5.28515625" style="37" customWidth="1"/>
    <col min="3852" max="3852" width="6.5703125" style="37" customWidth="1"/>
    <col min="3853" max="3853" width="4.5703125" style="37" customWidth="1"/>
    <col min="3854" max="3854" width="5.85546875" style="37" customWidth="1"/>
    <col min="3855" max="3855" width="6.7109375" style="37" customWidth="1"/>
    <col min="3856" max="3856" width="6.85546875" style="37" customWidth="1"/>
    <col min="3857" max="3857" width="6.42578125" style="37" customWidth="1"/>
    <col min="3858" max="4096" width="11.42578125" style="37"/>
    <col min="4097" max="4097" width="31.5703125" style="37" customWidth="1"/>
    <col min="4098" max="4098" width="7.140625" style="37" customWidth="1"/>
    <col min="4099" max="4099" width="6.42578125" style="37" customWidth="1"/>
    <col min="4100" max="4100" width="5.28515625" style="37" customWidth="1"/>
    <col min="4101" max="4101" width="6.85546875" style="37" customWidth="1"/>
    <col min="4102" max="4102" width="6.5703125" style="37" customWidth="1"/>
    <col min="4103" max="4103" width="8" style="37" customWidth="1"/>
    <col min="4104" max="4104" width="6.28515625" style="37" customWidth="1"/>
    <col min="4105" max="4105" width="5.7109375" style="37" customWidth="1"/>
    <col min="4106" max="4106" width="5.85546875" style="37" customWidth="1"/>
    <col min="4107" max="4107" width="5.28515625" style="37" customWidth="1"/>
    <col min="4108" max="4108" width="6.5703125" style="37" customWidth="1"/>
    <col min="4109" max="4109" width="4.5703125" style="37" customWidth="1"/>
    <col min="4110" max="4110" width="5.85546875" style="37" customWidth="1"/>
    <col min="4111" max="4111" width="6.7109375" style="37" customWidth="1"/>
    <col min="4112" max="4112" width="6.85546875" style="37" customWidth="1"/>
    <col min="4113" max="4113" width="6.42578125" style="37" customWidth="1"/>
    <col min="4114" max="4352" width="11.42578125" style="37"/>
    <col min="4353" max="4353" width="31.5703125" style="37" customWidth="1"/>
    <col min="4354" max="4354" width="7.140625" style="37" customWidth="1"/>
    <col min="4355" max="4355" width="6.42578125" style="37" customWidth="1"/>
    <col min="4356" max="4356" width="5.28515625" style="37" customWidth="1"/>
    <col min="4357" max="4357" width="6.85546875" style="37" customWidth="1"/>
    <col min="4358" max="4358" width="6.5703125" style="37" customWidth="1"/>
    <col min="4359" max="4359" width="8" style="37" customWidth="1"/>
    <col min="4360" max="4360" width="6.28515625" style="37" customWidth="1"/>
    <col min="4361" max="4361" width="5.7109375" style="37" customWidth="1"/>
    <col min="4362" max="4362" width="5.85546875" style="37" customWidth="1"/>
    <col min="4363" max="4363" width="5.28515625" style="37" customWidth="1"/>
    <col min="4364" max="4364" width="6.5703125" style="37" customWidth="1"/>
    <col min="4365" max="4365" width="4.5703125" style="37" customWidth="1"/>
    <col min="4366" max="4366" width="5.85546875" style="37" customWidth="1"/>
    <col min="4367" max="4367" width="6.7109375" style="37" customWidth="1"/>
    <col min="4368" max="4368" width="6.85546875" style="37" customWidth="1"/>
    <col min="4369" max="4369" width="6.42578125" style="37" customWidth="1"/>
    <col min="4370" max="4608" width="11.42578125" style="37"/>
    <col min="4609" max="4609" width="31.5703125" style="37" customWidth="1"/>
    <col min="4610" max="4610" width="7.140625" style="37" customWidth="1"/>
    <col min="4611" max="4611" width="6.42578125" style="37" customWidth="1"/>
    <col min="4612" max="4612" width="5.28515625" style="37" customWidth="1"/>
    <col min="4613" max="4613" width="6.85546875" style="37" customWidth="1"/>
    <col min="4614" max="4614" width="6.5703125" style="37" customWidth="1"/>
    <col min="4615" max="4615" width="8" style="37" customWidth="1"/>
    <col min="4616" max="4616" width="6.28515625" style="37" customWidth="1"/>
    <col min="4617" max="4617" width="5.7109375" style="37" customWidth="1"/>
    <col min="4618" max="4618" width="5.85546875" style="37" customWidth="1"/>
    <col min="4619" max="4619" width="5.28515625" style="37" customWidth="1"/>
    <col min="4620" max="4620" width="6.5703125" style="37" customWidth="1"/>
    <col min="4621" max="4621" width="4.5703125" style="37" customWidth="1"/>
    <col min="4622" max="4622" width="5.85546875" style="37" customWidth="1"/>
    <col min="4623" max="4623" width="6.7109375" style="37" customWidth="1"/>
    <col min="4624" max="4624" width="6.85546875" style="37" customWidth="1"/>
    <col min="4625" max="4625" width="6.42578125" style="37" customWidth="1"/>
    <col min="4626" max="4864" width="11.42578125" style="37"/>
    <col min="4865" max="4865" width="31.5703125" style="37" customWidth="1"/>
    <col min="4866" max="4866" width="7.140625" style="37" customWidth="1"/>
    <col min="4867" max="4867" width="6.42578125" style="37" customWidth="1"/>
    <col min="4868" max="4868" width="5.28515625" style="37" customWidth="1"/>
    <col min="4869" max="4869" width="6.85546875" style="37" customWidth="1"/>
    <col min="4870" max="4870" width="6.5703125" style="37" customWidth="1"/>
    <col min="4871" max="4871" width="8" style="37" customWidth="1"/>
    <col min="4872" max="4872" width="6.28515625" style="37" customWidth="1"/>
    <col min="4873" max="4873" width="5.7109375" style="37" customWidth="1"/>
    <col min="4874" max="4874" width="5.85546875" style="37" customWidth="1"/>
    <col min="4875" max="4875" width="5.28515625" style="37" customWidth="1"/>
    <col min="4876" max="4876" width="6.5703125" style="37" customWidth="1"/>
    <col min="4877" max="4877" width="4.5703125" style="37" customWidth="1"/>
    <col min="4878" max="4878" width="5.85546875" style="37" customWidth="1"/>
    <col min="4879" max="4879" width="6.7109375" style="37" customWidth="1"/>
    <col min="4880" max="4880" width="6.85546875" style="37" customWidth="1"/>
    <col min="4881" max="4881" width="6.42578125" style="37" customWidth="1"/>
    <col min="4882" max="5120" width="11.42578125" style="37"/>
    <col min="5121" max="5121" width="31.5703125" style="37" customWidth="1"/>
    <col min="5122" max="5122" width="7.140625" style="37" customWidth="1"/>
    <col min="5123" max="5123" width="6.42578125" style="37" customWidth="1"/>
    <col min="5124" max="5124" width="5.28515625" style="37" customWidth="1"/>
    <col min="5125" max="5125" width="6.85546875" style="37" customWidth="1"/>
    <col min="5126" max="5126" width="6.5703125" style="37" customWidth="1"/>
    <col min="5127" max="5127" width="8" style="37" customWidth="1"/>
    <col min="5128" max="5128" width="6.28515625" style="37" customWidth="1"/>
    <col min="5129" max="5129" width="5.7109375" style="37" customWidth="1"/>
    <col min="5130" max="5130" width="5.85546875" style="37" customWidth="1"/>
    <col min="5131" max="5131" width="5.28515625" style="37" customWidth="1"/>
    <col min="5132" max="5132" width="6.5703125" style="37" customWidth="1"/>
    <col min="5133" max="5133" width="4.5703125" style="37" customWidth="1"/>
    <col min="5134" max="5134" width="5.85546875" style="37" customWidth="1"/>
    <col min="5135" max="5135" width="6.7109375" style="37" customWidth="1"/>
    <col min="5136" max="5136" width="6.85546875" style="37" customWidth="1"/>
    <col min="5137" max="5137" width="6.42578125" style="37" customWidth="1"/>
    <col min="5138" max="5376" width="11.42578125" style="37"/>
    <col min="5377" max="5377" width="31.5703125" style="37" customWidth="1"/>
    <col min="5378" max="5378" width="7.140625" style="37" customWidth="1"/>
    <col min="5379" max="5379" width="6.42578125" style="37" customWidth="1"/>
    <col min="5380" max="5380" width="5.28515625" style="37" customWidth="1"/>
    <col min="5381" max="5381" width="6.85546875" style="37" customWidth="1"/>
    <col min="5382" max="5382" width="6.5703125" style="37" customWidth="1"/>
    <col min="5383" max="5383" width="8" style="37" customWidth="1"/>
    <col min="5384" max="5384" width="6.28515625" style="37" customWidth="1"/>
    <col min="5385" max="5385" width="5.7109375" style="37" customWidth="1"/>
    <col min="5386" max="5386" width="5.85546875" style="37" customWidth="1"/>
    <col min="5387" max="5387" width="5.28515625" style="37" customWidth="1"/>
    <col min="5388" max="5388" width="6.5703125" style="37" customWidth="1"/>
    <col min="5389" max="5389" width="4.5703125" style="37" customWidth="1"/>
    <col min="5390" max="5390" width="5.85546875" style="37" customWidth="1"/>
    <col min="5391" max="5391" width="6.7109375" style="37" customWidth="1"/>
    <col min="5392" max="5392" width="6.85546875" style="37" customWidth="1"/>
    <col min="5393" max="5393" width="6.42578125" style="37" customWidth="1"/>
    <col min="5394" max="5632" width="11.42578125" style="37"/>
    <col min="5633" max="5633" width="31.5703125" style="37" customWidth="1"/>
    <col min="5634" max="5634" width="7.140625" style="37" customWidth="1"/>
    <col min="5635" max="5635" width="6.42578125" style="37" customWidth="1"/>
    <col min="5636" max="5636" width="5.28515625" style="37" customWidth="1"/>
    <col min="5637" max="5637" width="6.85546875" style="37" customWidth="1"/>
    <col min="5638" max="5638" width="6.5703125" style="37" customWidth="1"/>
    <col min="5639" max="5639" width="8" style="37" customWidth="1"/>
    <col min="5640" max="5640" width="6.28515625" style="37" customWidth="1"/>
    <col min="5641" max="5641" width="5.7109375" style="37" customWidth="1"/>
    <col min="5642" max="5642" width="5.85546875" style="37" customWidth="1"/>
    <col min="5643" max="5643" width="5.28515625" style="37" customWidth="1"/>
    <col min="5644" max="5644" width="6.5703125" style="37" customWidth="1"/>
    <col min="5645" max="5645" width="4.5703125" style="37" customWidth="1"/>
    <col min="5646" max="5646" width="5.85546875" style="37" customWidth="1"/>
    <col min="5647" max="5647" width="6.7109375" style="37" customWidth="1"/>
    <col min="5648" max="5648" width="6.85546875" style="37" customWidth="1"/>
    <col min="5649" max="5649" width="6.42578125" style="37" customWidth="1"/>
    <col min="5650" max="5888" width="11.42578125" style="37"/>
    <col min="5889" max="5889" width="31.5703125" style="37" customWidth="1"/>
    <col min="5890" max="5890" width="7.140625" style="37" customWidth="1"/>
    <col min="5891" max="5891" width="6.42578125" style="37" customWidth="1"/>
    <col min="5892" max="5892" width="5.28515625" style="37" customWidth="1"/>
    <col min="5893" max="5893" width="6.85546875" style="37" customWidth="1"/>
    <col min="5894" max="5894" width="6.5703125" style="37" customWidth="1"/>
    <col min="5895" max="5895" width="8" style="37" customWidth="1"/>
    <col min="5896" max="5896" width="6.28515625" style="37" customWidth="1"/>
    <col min="5897" max="5897" width="5.7109375" style="37" customWidth="1"/>
    <col min="5898" max="5898" width="5.85546875" style="37" customWidth="1"/>
    <col min="5899" max="5899" width="5.28515625" style="37" customWidth="1"/>
    <col min="5900" max="5900" width="6.5703125" style="37" customWidth="1"/>
    <col min="5901" max="5901" width="4.5703125" style="37" customWidth="1"/>
    <col min="5902" max="5902" width="5.85546875" style="37" customWidth="1"/>
    <col min="5903" max="5903" width="6.7109375" style="37" customWidth="1"/>
    <col min="5904" max="5904" width="6.85546875" style="37" customWidth="1"/>
    <col min="5905" max="5905" width="6.42578125" style="37" customWidth="1"/>
    <col min="5906" max="6144" width="11.42578125" style="37"/>
    <col min="6145" max="6145" width="31.5703125" style="37" customWidth="1"/>
    <col min="6146" max="6146" width="7.140625" style="37" customWidth="1"/>
    <col min="6147" max="6147" width="6.42578125" style="37" customWidth="1"/>
    <col min="6148" max="6148" width="5.28515625" style="37" customWidth="1"/>
    <col min="6149" max="6149" width="6.85546875" style="37" customWidth="1"/>
    <col min="6150" max="6150" width="6.5703125" style="37" customWidth="1"/>
    <col min="6151" max="6151" width="8" style="37" customWidth="1"/>
    <col min="6152" max="6152" width="6.28515625" style="37" customWidth="1"/>
    <col min="6153" max="6153" width="5.7109375" style="37" customWidth="1"/>
    <col min="6154" max="6154" width="5.85546875" style="37" customWidth="1"/>
    <col min="6155" max="6155" width="5.28515625" style="37" customWidth="1"/>
    <col min="6156" max="6156" width="6.5703125" style="37" customWidth="1"/>
    <col min="6157" max="6157" width="4.5703125" style="37" customWidth="1"/>
    <col min="6158" max="6158" width="5.85546875" style="37" customWidth="1"/>
    <col min="6159" max="6159" width="6.7109375" style="37" customWidth="1"/>
    <col min="6160" max="6160" width="6.85546875" style="37" customWidth="1"/>
    <col min="6161" max="6161" width="6.42578125" style="37" customWidth="1"/>
    <col min="6162" max="6400" width="11.42578125" style="37"/>
    <col min="6401" max="6401" width="31.5703125" style="37" customWidth="1"/>
    <col min="6402" max="6402" width="7.140625" style="37" customWidth="1"/>
    <col min="6403" max="6403" width="6.42578125" style="37" customWidth="1"/>
    <col min="6404" max="6404" width="5.28515625" style="37" customWidth="1"/>
    <col min="6405" max="6405" width="6.85546875" style="37" customWidth="1"/>
    <col min="6406" max="6406" width="6.5703125" style="37" customWidth="1"/>
    <col min="6407" max="6407" width="8" style="37" customWidth="1"/>
    <col min="6408" max="6408" width="6.28515625" style="37" customWidth="1"/>
    <col min="6409" max="6409" width="5.7109375" style="37" customWidth="1"/>
    <col min="6410" max="6410" width="5.85546875" style="37" customWidth="1"/>
    <col min="6411" max="6411" width="5.28515625" style="37" customWidth="1"/>
    <col min="6412" max="6412" width="6.5703125" style="37" customWidth="1"/>
    <col min="6413" max="6413" width="4.5703125" style="37" customWidth="1"/>
    <col min="6414" max="6414" width="5.85546875" style="37" customWidth="1"/>
    <col min="6415" max="6415" width="6.7109375" style="37" customWidth="1"/>
    <col min="6416" max="6416" width="6.85546875" style="37" customWidth="1"/>
    <col min="6417" max="6417" width="6.42578125" style="37" customWidth="1"/>
    <col min="6418" max="6656" width="11.42578125" style="37"/>
    <col min="6657" max="6657" width="31.5703125" style="37" customWidth="1"/>
    <col min="6658" max="6658" width="7.140625" style="37" customWidth="1"/>
    <col min="6659" max="6659" width="6.42578125" style="37" customWidth="1"/>
    <col min="6660" max="6660" width="5.28515625" style="37" customWidth="1"/>
    <col min="6661" max="6661" width="6.85546875" style="37" customWidth="1"/>
    <col min="6662" max="6662" width="6.5703125" style="37" customWidth="1"/>
    <col min="6663" max="6663" width="8" style="37" customWidth="1"/>
    <col min="6664" max="6664" width="6.28515625" style="37" customWidth="1"/>
    <col min="6665" max="6665" width="5.7109375" style="37" customWidth="1"/>
    <col min="6666" max="6666" width="5.85546875" style="37" customWidth="1"/>
    <col min="6667" max="6667" width="5.28515625" style="37" customWidth="1"/>
    <col min="6668" max="6668" width="6.5703125" style="37" customWidth="1"/>
    <col min="6669" max="6669" width="4.5703125" style="37" customWidth="1"/>
    <col min="6670" max="6670" width="5.85546875" style="37" customWidth="1"/>
    <col min="6671" max="6671" width="6.7109375" style="37" customWidth="1"/>
    <col min="6672" max="6672" width="6.85546875" style="37" customWidth="1"/>
    <col min="6673" max="6673" width="6.42578125" style="37" customWidth="1"/>
    <col min="6674" max="6912" width="11.42578125" style="37"/>
    <col min="6913" max="6913" width="31.5703125" style="37" customWidth="1"/>
    <col min="6914" max="6914" width="7.140625" style="37" customWidth="1"/>
    <col min="6915" max="6915" width="6.42578125" style="37" customWidth="1"/>
    <col min="6916" max="6916" width="5.28515625" style="37" customWidth="1"/>
    <col min="6917" max="6917" width="6.85546875" style="37" customWidth="1"/>
    <col min="6918" max="6918" width="6.5703125" style="37" customWidth="1"/>
    <col min="6919" max="6919" width="8" style="37" customWidth="1"/>
    <col min="6920" max="6920" width="6.28515625" style="37" customWidth="1"/>
    <col min="6921" max="6921" width="5.7109375" style="37" customWidth="1"/>
    <col min="6922" max="6922" width="5.85546875" style="37" customWidth="1"/>
    <col min="6923" max="6923" width="5.28515625" style="37" customWidth="1"/>
    <col min="6924" max="6924" width="6.5703125" style="37" customWidth="1"/>
    <col min="6925" max="6925" width="4.5703125" style="37" customWidth="1"/>
    <col min="6926" max="6926" width="5.85546875" style="37" customWidth="1"/>
    <col min="6927" max="6927" width="6.7109375" style="37" customWidth="1"/>
    <col min="6928" max="6928" width="6.85546875" style="37" customWidth="1"/>
    <col min="6929" max="6929" width="6.42578125" style="37" customWidth="1"/>
    <col min="6930" max="7168" width="11.42578125" style="37"/>
    <col min="7169" max="7169" width="31.5703125" style="37" customWidth="1"/>
    <col min="7170" max="7170" width="7.140625" style="37" customWidth="1"/>
    <col min="7171" max="7171" width="6.42578125" style="37" customWidth="1"/>
    <col min="7172" max="7172" width="5.28515625" style="37" customWidth="1"/>
    <col min="7173" max="7173" width="6.85546875" style="37" customWidth="1"/>
    <col min="7174" max="7174" width="6.5703125" style="37" customWidth="1"/>
    <col min="7175" max="7175" width="8" style="37" customWidth="1"/>
    <col min="7176" max="7176" width="6.28515625" style="37" customWidth="1"/>
    <col min="7177" max="7177" width="5.7109375" style="37" customWidth="1"/>
    <col min="7178" max="7178" width="5.85546875" style="37" customWidth="1"/>
    <col min="7179" max="7179" width="5.28515625" style="37" customWidth="1"/>
    <col min="7180" max="7180" width="6.5703125" style="37" customWidth="1"/>
    <col min="7181" max="7181" width="4.5703125" style="37" customWidth="1"/>
    <col min="7182" max="7182" width="5.85546875" style="37" customWidth="1"/>
    <col min="7183" max="7183" width="6.7109375" style="37" customWidth="1"/>
    <col min="7184" max="7184" width="6.85546875" style="37" customWidth="1"/>
    <col min="7185" max="7185" width="6.42578125" style="37" customWidth="1"/>
    <col min="7186" max="7424" width="11.42578125" style="37"/>
    <col min="7425" max="7425" width="31.5703125" style="37" customWidth="1"/>
    <col min="7426" max="7426" width="7.140625" style="37" customWidth="1"/>
    <col min="7427" max="7427" width="6.42578125" style="37" customWidth="1"/>
    <col min="7428" max="7428" width="5.28515625" style="37" customWidth="1"/>
    <col min="7429" max="7429" width="6.85546875" style="37" customWidth="1"/>
    <col min="7430" max="7430" width="6.5703125" style="37" customWidth="1"/>
    <col min="7431" max="7431" width="8" style="37" customWidth="1"/>
    <col min="7432" max="7432" width="6.28515625" style="37" customWidth="1"/>
    <col min="7433" max="7433" width="5.7109375" style="37" customWidth="1"/>
    <col min="7434" max="7434" width="5.85546875" style="37" customWidth="1"/>
    <col min="7435" max="7435" width="5.28515625" style="37" customWidth="1"/>
    <col min="7436" max="7436" width="6.5703125" style="37" customWidth="1"/>
    <col min="7437" max="7437" width="4.5703125" style="37" customWidth="1"/>
    <col min="7438" max="7438" width="5.85546875" style="37" customWidth="1"/>
    <col min="7439" max="7439" width="6.7109375" style="37" customWidth="1"/>
    <col min="7440" max="7440" width="6.85546875" style="37" customWidth="1"/>
    <col min="7441" max="7441" width="6.42578125" style="37" customWidth="1"/>
    <col min="7442" max="7680" width="11.42578125" style="37"/>
    <col min="7681" max="7681" width="31.5703125" style="37" customWidth="1"/>
    <col min="7682" max="7682" width="7.140625" style="37" customWidth="1"/>
    <col min="7683" max="7683" width="6.42578125" style="37" customWidth="1"/>
    <col min="7684" max="7684" width="5.28515625" style="37" customWidth="1"/>
    <col min="7685" max="7685" width="6.85546875" style="37" customWidth="1"/>
    <col min="7686" max="7686" width="6.5703125" style="37" customWidth="1"/>
    <col min="7687" max="7687" width="8" style="37" customWidth="1"/>
    <col min="7688" max="7688" width="6.28515625" style="37" customWidth="1"/>
    <col min="7689" max="7689" width="5.7109375" style="37" customWidth="1"/>
    <col min="7690" max="7690" width="5.85546875" style="37" customWidth="1"/>
    <col min="7691" max="7691" width="5.28515625" style="37" customWidth="1"/>
    <col min="7692" max="7692" width="6.5703125" style="37" customWidth="1"/>
    <col min="7693" max="7693" width="4.5703125" style="37" customWidth="1"/>
    <col min="7694" max="7694" width="5.85546875" style="37" customWidth="1"/>
    <col min="7695" max="7695" width="6.7109375" style="37" customWidth="1"/>
    <col min="7696" max="7696" width="6.85546875" style="37" customWidth="1"/>
    <col min="7697" max="7697" width="6.42578125" style="37" customWidth="1"/>
    <col min="7698" max="7936" width="11.42578125" style="37"/>
    <col min="7937" max="7937" width="31.5703125" style="37" customWidth="1"/>
    <col min="7938" max="7938" width="7.140625" style="37" customWidth="1"/>
    <col min="7939" max="7939" width="6.42578125" style="37" customWidth="1"/>
    <col min="7940" max="7940" width="5.28515625" style="37" customWidth="1"/>
    <col min="7941" max="7941" width="6.85546875" style="37" customWidth="1"/>
    <col min="7942" max="7942" width="6.5703125" style="37" customWidth="1"/>
    <col min="7943" max="7943" width="8" style="37" customWidth="1"/>
    <col min="7944" max="7944" width="6.28515625" style="37" customWidth="1"/>
    <col min="7945" max="7945" width="5.7109375" style="37" customWidth="1"/>
    <col min="7946" max="7946" width="5.85546875" style="37" customWidth="1"/>
    <col min="7947" max="7947" width="5.28515625" style="37" customWidth="1"/>
    <col min="7948" max="7948" width="6.5703125" style="37" customWidth="1"/>
    <col min="7949" max="7949" width="4.5703125" style="37" customWidth="1"/>
    <col min="7950" max="7950" width="5.85546875" style="37" customWidth="1"/>
    <col min="7951" max="7951" width="6.7109375" style="37" customWidth="1"/>
    <col min="7952" max="7952" width="6.85546875" style="37" customWidth="1"/>
    <col min="7953" max="7953" width="6.42578125" style="37" customWidth="1"/>
    <col min="7954" max="8192" width="11.42578125" style="37"/>
    <col min="8193" max="8193" width="31.5703125" style="37" customWidth="1"/>
    <col min="8194" max="8194" width="7.140625" style="37" customWidth="1"/>
    <col min="8195" max="8195" width="6.42578125" style="37" customWidth="1"/>
    <col min="8196" max="8196" width="5.28515625" style="37" customWidth="1"/>
    <col min="8197" max="8197" width="6.85546875" style="37" customWidth="1"/>
    <col min="8198" max="8198" width="6.5703125" style="37" customWidth="1"/>
    <col min="8199" max="8199" width="8" style="37" customWidth="1"/>
    <col min="8200" max="8200" width="6.28515625" style="37" customWidth="1"/>
    <col min="8201" max="8201" width="5.7109375" style="37" customWidth="1"/>
    <col min="8202" max="8202" width="5.85546875" style="37" customWidth="1"/>
    <col min="8203" max="8203" width="5.28515625" style="37" customWidth="1"/>
    <col min="8204" max="8204" width="6.5703125" style="37" customWidth="1"/>
    <col min="8205" max="8205" width="4.5703125" style="37" customWidth="1"/>
    <col min="8206" max="8206" width="5.85546875" style="37" customWidth="1"/>
    <col min="8207" max="8207" width="6.7109375" style="37" customWidth="1"/>
    <col min="8208" max="8208" width="6.85546875" style="37" customWidth="1"/>
    <col min="8209" max="8209" width="6.42578125" style="37" customWidth="1"/>
    <col min="8210" max="8448" width="11.42578125" style="37"/>
    <col min="8449" max="8449" width="31.5703125" style="37" customWidth="1"/>
    <col min="8450" max="8450" width="7.140625" style="37" customWidth="1"/>
    <col min="8451" max="8451" width="6.42578125" style="37" customWidth="1"/>
    <col min="8452" max="8452" width="5.28515625" style="37" customWidth="1"/>
    <col min="8453" max="8453" width="6.85546875" style="37" customWidth="1"/>
    <col min="8454" max="8454" width="6.5703125" style="37" customWidth="1"/>
    <col min="8455" max="8455" width="8" style="37" customWidth="1"/>
    <col min="8456" max="8456" width="6.28515625" style="37" customWidth="1"/>
    <col min="8457" max="8457" width="5.7109375" style="37" customWidth="1"/>
    <col min="8458" max="8458" width="5.85546875" style="37" customWidth="1"/>
    <col min="8459" max="8459" width="5.28515625" style="37" customWidth="1"/>
    <col min="8460" max="8460" width="6.5703125" style="37" customWidth="1"/>
    <col min="8461" max="8461" width="4.5703125" style="37" customWidth="1"/>
    <col min="8462" max="8462" width="5.85546875" style="37" customWidth="1"/>
    <col min="8463" max="8463" width="6.7109375" style="37" customWidth="1"/>
    <col min="8464" max="8464" width="6.85546875" style="37" customWidth="1"/>
    <col min="8465" max="8465" width="6.42578125" style="37" customWidth="1"/>
    <col min="8466" max="8704" width="11.42578125" style="37"/>
    <col min="8705" max="8705" width="31.5703125" style="37" customWidth="1"/>
    <col min="8706" max="8706" width="7.140625" style="37" customWidth="1"/>
    <col min="8707" max="8707" width="6.42578125" style="37" customWidth="1"/>
    <col min="8708" max="8708" width="5.28515625" style="37" customWidth="1"/>
    <col min="8709" max="8709" width="6.85546875" style="37" customWidth="1"/>
    <col min="8710" max="8710" width="6.5703125" style="37" customWidth="1"/>
    <col min="8711" max="8711" width="8" style="37" customWidth="1"/>
    <col min="8712" max="8712" width="6.28515625" style="37" customWidth="1"/>
    <col min="8713" max="8713" width="5.7109375" style="37" customWidth="1"/>
    <col min="8714" max="8714" width="5.85546875" style="37" customWidth="1"/>
    <col min="8715" max="8715" width="5.28515625" style="37" customWidth="1"/>
    <col min="8716" max="8716" width="6.5703125" style="37" customWidth="1"/>
    <col min="8717" max="8717" width="4.5703125" style="37" customWidth="1"/>
    <col min="8718" max="8718" width="5.85546875" style="37" customWidth="1"/>
    <col min="8719" max="8719" width="6.7109375" style="37" customWidth="1"/>
    <col min="8720" max="8720" width="6.85546875" style="37" customWidth="1"/>
    <col min="8721" max="8721" width="6.42578125" style="37" customWidth="1"/>
    <col min="8722" max="8960" width="11.42578125" style="37"/>
    <col min="8961" max="8961" width="31.5703125" style="37" customWidth="1"/>
    <col min="8962" max="8962" width="7.140625" style="37" customWidth="1"/>
    <col min="8963" max="8963" width="6.42578125" style="37" customWidth="1"/>
    <col min="8964" max="8964" width="5.28515625" style="37" customWidth="1"/>
    <col min="8965" max="8965" width="6.85546875" style="37" customWidth="1"/>
    <col min="8966" max="8966" width="6.5703125" style="37" customWidth="1"/>
    <col min="8967" max="8967" width="8" style="37" customWidth="1"/>
    <col min="8968" max="8968" width="6.28515625" style="37" customWidth="1"/>
    <col min="8969" max="8969" width="5.7109375" style="37" customWidth="1"/>
    <col min="8970" max="8970" width="5.85546875" style="37" customWidth="1"/>
    <col min="8971" max="8971" width="5.28515625" style="37" customWidth="1"/>
    <col min="8972" max="8972" width="6.5703125" style="37" customWidth="1"/>
    <col min="8973" max="8973" width="4.5703125" style="37" customWidth="1"/>
    <col min="8974" max="8974" width="5.85546875" style="37" customWidth="1"/>
    <col min="8975" max="8975" width="6.7109375" style="37" customWidth="1"/>
    <col min="8976" max="8976" width="6.85546875" style="37" customWidth="1"/>
    <col min="8977" max="8977" width="6.42578125" style="37" customWidth="1"/>
    <col min="8978" max="9216" width="11.42578125" style="37"/>
    <col min="9217" max="9217" width="31.5703125" style="37" customWidth="1"/>
    <col min="9218" max="9218" width="7.140625" style="37" customWidth="1"/>
    <col min="9219" max="9219" width="6.42578125" style="37" customWidth="1"/>
    <col min="9220" max="9220" width="5.28515625" style="37" customWidth="1"/>
    <col min="9221" max="9221" width="6.85546875" style="37" customWidth="1"/>
    <col min="9222" max="9222" width="6.5703125" style="37" customWidth="1"/>
    <col min="9223" max="9223" width="8" style="37" customWidth="1"/>
    <col min="9224" max="9224" width="6.28515625" style="37" customWidth="1"/>
    <col min="9225" max="9225" width="5.7109375" style="37" customWidth="1"/>
    <col min="9226" max="9226" width="5.85546875" style="37" customWidth="1"/>
    <col min="9227" max="9227" width="5.28515625" style="37" customWidth="1"/>
    <col min="9228" max="9228" width="6.5703125" style="37" customWidth="1"/>
    <col min="9229" max="9229" width="4.5703125" style="37" customWidth="1"/>
    <col min="9230" max="9230" width="5.85546875" style="37" customWidth="1"/>
    <col min="9231" max="9231" width="6.7109375" style="37" customWidth="1"/>
    <col min="9232" max="9232" width="6.85546875" style="37" customWidth="1"/>
    <col min="9233" max="9233" width="6.42578125" style="37" customWidth="1"/>
    <col min="9234" max="9472" width="11.42578125" style="37"/>
    <col min="9473" max="9473" width="31.5703125" style="37" customWidth="1"/>
    <col min="9474" max="9474" width="7.140625" style="37" customWidth="1"/>
    <col min="9475" max="9475" width="6.42578125" style="37" customWidth="1"/>
    <col min="9476" max="9476" width="5.28515625" style="37" customWidth="1"/>
    <col min="9477" max="9477" width="6.85546875" style="37" customWidth="1"/>
    <col min="9478" max="9478" width="6.5703125" style="37" customWidth="1"/>
    <col min="9479" max="9479" width="8" style="37" customWidth="1"/>
    <col min="9480" max="9480" width="6.28515625" style="37" customWidth="1"/>
    <col min="9481" max="9481" width="5.7109375" style="37" customWidth="1"/>
    <col min="9482" max="9482" width="5.85546875" style="37" customWidth="1"/>
    <col min="9483" max="9483" width="5.28515625" style="37" customWidth="1"/>
    <col min="9484" max="9484" width="6.5703125" style="37" customWidth="1"/>
    <col min="9485" max="9485" width="4.5703125" style="37" customWidth="1"/>
    <col min="9486" max="9486" width="5.85546875" style="37" customWidth="1"/>
    <col min="9487" max="9487" width="6.7109375" style="37" customWidth="1"/>
    <col min="9488" max="9488" width="6.85546875" style="37" customWidth="1"/>
    <col min="9489" max="9489" width="6.42578125" style="37" customWidth="1"/>
    <col min="9490" max="9728" width="11.42578125" style="37"/>
    <col min="9729" max="9729" width="31.5703125" style="37" customWidth="1"/>
    <col min="9730" max="9730" width="7.140625" style="37" customWidth="1"/>
    <col min="9731" max="9731" width="6.42578125" style="37" customWidth="1"/>
    <col min="9732" max="9732" width="5.28515625" style="37" customWidth="1"/>
    <col min="9733" max="9733" width="6.85546875" style="37" customWidth="1"/>
    <col min="9734" max="9734" width="6.5703125" style="37" customWidth="1"/>
    <col min="9735" max="9735" width="8" style="37" customWidth="1"/>
    <col min="9736" max="9736" width="6.28515625" style="37" customWidth="1"/>
    <col min="9737" max="9737" width="5.7109375" style="37" customWidth="1"/>
    <col min="9738" max="9738" width="5.85546875" style="37" customWidth="1"/>
    <col min="9739" max="9739" width="5.28515625" style="37" customWidth="1"/>
    <col min="9740" max="9740" width="6.5703125" style="37" customWidth="1"/>
    <col min="9741" max="9741" width="4.5703125" style="37" customWidth="1"/>
    <col min="9742" max="9742" width="5.85546875" style="37" customWidth="1"/>
    <col min="9743" max="9743" width="6.7109375" style="37" customWidth="1"/>
    <col min="9744" max="9744" width="6.85546875" style="37" customWidth="1"/>
    <col min="9745" max="9745" width="6.42578125" style="37" customWidth="1"/>
    <col min="9746" max="9984" width="11.42578125" style="37"/>
    <col min="9985" max="9985" width="31.5703125" style="37" customWidth="1"/>
    <col min="9986" max="9986" width="7.140625" style="37" customWidth="1"/>
    <col min="9987" max="9987" width="6.42578125" style="37" customWidth="1"/>
    <col min="9988" max="9988" width="5.28515625" style="37" customWidth="1"/>
    <col min="9989" max="9989" width="6.85546875" style="37" customWidth="1"/>
    <col min="9990" max="9990" width="6.5703125" style="37" customWidth="1"/>
    <col min="9991" max="9991" width="8" style="37" customWidth="1"/>
    <col min="9992" max="9992" width="6.28515625" style="37" customWidth="1"/>
    <col min="9993" max="9993" width="5.7109375" style="37" customWidth="1"/>
    <col min="9994" max="9994" width="5.85546875" style="37" customWidth="1"/>
    <col min="9995" max="9995" width="5.28515625" style="37" customWidth="1"/>
    <col min="9996" max="9996" width="6.5703125" style="37" customWidth="1"/>
    <col min="9997" max="9997" width="4.5703125" style="37" customWidth="1"/>
    <col min="9998" max="9998" width="5.85546875" style="37" customWidth="1"/>
    <col min="9999" max="9999" width="6.7109375" style="37" customWidth="1"/>
    <col min="10000" max="10000" width="6.85546875" style="37" customWidth="1"/>
    <col min="10001" max="10001" width="6.42578125" style="37" customWidth="1"/>
    <col min="10002" max="10240" width="11.42578125" style="37"/>
    <col min="10241" max="10241" width="31.5703125" style="37" customWidth="1"/>
    <col min="10242" max="10242" width="7.140625" style="37" customWidth="1"/>
    <col min="10243" max="10243" width="6.42578125" style="37" customWidth="1"/>
    <col min="10244" max="10244" width="5.28515625" style="37" customWidth="1"/>
    <col min="10245" max="10245" width="6.85546875" style="37" customWidth="1"/>
    <col min="10246" max="10246" width="6.5703125" style="37" customWidth="1"/>
    <col min="10247" max="10247" width="8" style="37" customWidth="1"/>
    <col min="10248" max="10248" width="6.28515625" style="37" customWidth="1"/>
    <col min="10249" max="10249" width="5.7109375" style="37" customWidth="1"/>
    <col min="10250" max="10250" width="5.85546875" style="37" customWidth="1"/>
    <col min="10251" max="10251" width="5.28515625" style="37" customWidth="1"/>
    <col min="10252" max="10252" width="6.5703125" style="37" customWidth="1"/>
    <col min="10253" max="10253" width="4.5703125" style="37" customWidth="1"/>
    <col min="10254" max="10254" width="5.85546875" style="37" customWidth="1"/>
    <col min="10255" max="10255" width="6.7109375" style="37" customWidth="1"/>
    <col min="10256" max="10256" width="6.85546875" style="37" customWidth="1"/>
    <col min="10257" max="10257" width="6.42578125" style="37" customWidth="1"/>
    <col min="10258" max="10496" width="11.42578125" style="37"/>
    <col min="10497" max="10497" width="31.5703125" style="37" customWidth="1"/>
    <col min="10498" max="10498" width="7.140625" style="37" customWidth="1"/>
    <col min="10499" max="10499" width="6.42578125" style="37" customWidth="1"/>
    <col min="10500" max="10500" width="5.28515625" style="37" customWidth="1"/>
    <col min="10501" max="10501" width="6.85546875" style="37" customWidth="1"/>
    <col min="10502" max="10502" width="6.5703125" style="37" customWidth="1"/>
    <col min="10503" max="10503" width="8" style="37" customWidth="1"/>
    <col min="10504" max="10504" width="6.28515625" style="37" customWidth="1"/>
    <col min="10505" max="10505" width="5.7109375" style="37" customWidth="1"/>
    <col min="10506" max="10506" width="5.85546875" style="37" customWidth="1"/>
    <col min="10507" max="10507" width="5.28515625" style="37" customWidth="1"/>
    <col min="10508" max="10508" width="6.5703125" style="37" customWidth="1"/>
    <col min="10509" max="10509" width="4.5703125" style="37" customWidth="1"/>
    <col min="10510" max="10510" width="5.85546875" style="37" customWidth="1"/>
    <col min="10511" max="10511" width="6.7109375" style="37" customWidth="1"/>
    <col min="10512" max="10512" width="6.85546875" style="37" customWidth="1"/>
    <col min="10513" max="10513" width="6.42578125" style="37" customWidth="1"/>
    <col min="10514" max="10752" width="11.42578125" style="37"/>
    <col min="10753" max="10753" width="31.5703125" style="37" customWidth="1"/>
    <col min="10754" max="10754" width="7.140625" style="37" customWidth="1"/>
    <col min="10755" max="10755" width="6.42578125" style="37" customWidth="1"/>
    <col min="10756" max="10756" width="5.28515625" style="37" customWidth="1"/>
    <col min="10757" max="10757" width="6.85546875" style="37" customWidth="1"/>
    <col min="10758" max="10758" width="6.5703125" style="37" customWidth="1"/>
    <col min="10759" max="10759" width="8" style="37" customWidth="1"/>
    <col min="10760" max="10760" width="6.28515625" style="37" customWidth="1"/>
    <col min="10761" max="10761" width="5.7109375" style="37" customWidth="1"/>
    <col min="10762" max="10762" width="5.85546875" style="37" customWidth="1"/>
    <col min="10763" max="10763" width="5.28515625" style="37" customWidth="1"/>
    <col min="10764" max="10764" width="6.5703125" style="37" customWidth="1"/>
    <col min="10765" max="10765" width="4.5703125" style="37" customWidth="1"/>
    <col min="10766" max="10766" width="5.85546875" style="37" customWidth="1"/>
    <col min="10767" max="10767" width="6.7109375" style="37" customWidth="1"/>
    <col min="10768" max="10768" width="6.85546875" style="37" customWidth="1"/>
    <col min="10769" max="10769" width="6.42578125" style="37" customWidth="1"/>
    <col min="10770" max="11008" width="11.42578125" style="37"/>
    <col min="11009" max="11009" width="31.5703125" style="37" customWidth="1"/>
    <col min="11010" max="11010" width="7.140625" style="37" customWidth="1"/>
    <col min="11011" max="11011" width="6.42578125" style="37" customWidth="1"/>
    <col min="11012" max="11012" width="5.28515625" style="37" customWidth="1"/>
    <col min="11013" max="11013" width="6.85546875" style="37" customWidth="1"/>
    <col min="11014" max="11014" width="6.5703125" style="37" customWidth="1"/>
    <col min="11015" max="11015" width="8" style="37" customWidth="1"/>
    <col min="11016" max="11016" width="6.28515625" style="37" customWidth="1"/>
    <col min="11017" max="11017" width="5.7109375" style="37" customWidth="1"/>
    <col min="11018" max="11018" width="5.85546875" style="37" customWidth="1"/>
    <col min="11019" max="11019" width="5.28515625" style="37" customWidth="1"/>
    <col min="11020" max="11020" width="6.5703125" style="37" customWidth="1"/>
    <col min="11021" max="11021" width="4.5703125" style="37" customWidth="1"/>
    <col min="11022" max="11022" width="5.85546875" style="37" customWidth="1"/>
    <col min="11023" max="11023" width="6.7109375" style="37" customWidth="1"/>
    <col min="11024" max="11024" width="6.85546875" style="37" customWidth="1"/>
    <col min="11025" max="11025" width="6.42578125" style="37" customWidth="1"/>
    <col min="11026" max="11264" width="11.42578125" style="37"/>
    <col min="11265" max="11265" width="31.5703125" style="37" customWidth="1"/>
    <col min="11266" max="11266" width="7.140625" style="37" customWidth="1"/>
    <col min="11267" max="11267" width="6.42578125" style="37" customWidth="1"/>
    <col min="11268" max="11268" width="5.28515625" style="37" customWidth="1"/>
    <col min="11269" max="11269" width="6.85546875" style="37" customWidth="1"/>
    <col min="11270" max="11270" width="6.5703125" style="37" customWidth="1"/>
    <col min="11271" max="11271" width="8" style="37" customWidth="1"/>
    <col min="11272" max="11272" width="6.28515625" style="37" customWidth="1"/>
    <col min="11273" max="11273" width="5.7109375" style="37" customWidth="1"/>
    <col min="11274" max="11274" width="5.85546875" style="37" customWidth="1"/>
    <col min="11275" max="11275" width="5.28515625" style="37" customWidth="1"/>
    <col min="11276" max="11276" width="6.5703125" style="37" customWidth="1"/>
    <col min="11277" max="11277" width="4.5703125" style="37" customWidth="1"/>
    <col min="11278" max="11278" width="5.85546875" style="37" customWidth="1"/>
    <col min="11279" max="11279" width="6.7109375" style="37" customWidth="1"/>
    <col min="11280" max="11280" width="6.85546875" style="37" customWidth="1"/>
    <col min="11281" max="11281" width="6.42578125" style="37" customWidth="1"/>
    <col min="11282" max="11520" width="11.42578125" style="37"/>
    <col min="11521" max="11521" width="31.5703125" style="37" customWidth="1"/>
    <col min="11522" max="11522" width="7.140625" style="37" customWidth="1"/>
    <col min="11523" max="11523" width="6.42578125" style="37" customWidth="1"/>
    <col min="11524" max="11524" width="5.28515625" style="37" customWidth="1"/>
    <col min="11525" max="11525" width="6.85546875" style="37" customWidth="1"/>
    <col min="11526" max="11526" width="6.5703125" style="37" customWidth="1"/>
    <col min="11527" max="11527" width="8" style="37" customWidth="1"/>
    <col min="11528" max="11528" width="6.28515625" style="37" customWidth="1"/>
    <col min="11529" max="11529" width="5.7109375" style="37" customWidth="1"/>
    <col min="11530" max="11530" width="5.85546875" style="37" customWidth="1"/>
    <col min="11531" max="11531" width="5.28515625" style="37" customWidth="1"/>
    <col min="11532" max="11532" width="6.5703125" style="37" customWidth="1"/>
    <col min="11533" max="11533" width="4.5703125" style="37" customWidth="1"/>
    <col min="11534" max="11534" width="5.85546875" style="37" customWidth="1"/>
    <col min="11535" max="11535" width="6.7109375" style="37" customWidth="1"/>
    <col min="11536" max="11536" width="6.85546875" style="37" customWidth="1"/>
    <col min="11537" max="11537" width="6.42578125" style="37" customWidth="1"/>
    <col min="11538" max="11776" width="11.42578125" style="37"/>
    <col min="11777" max="11777" width="31.5703125" style="37" customWidth="1"/>
    <col min="11778" max="11778" width="7.140625" style="37" customWidth="1"/>
    <col min="11779" max="11779" width="6.42578125" style="37" customWidth="1"/>
    <col min="11780" max="11780" width="5.28515625" style="37" customWidth="1"/>
    <col min="11781" max="11781" width="6.85546875" style="37" customWidth="1"/>
    <col min="11782" max="11782" width="6.5703125" style="37" customWidth="1"/>
    <col min="11783" max="11783" width="8" style="37" customWidth="1"/>
    <col min="11784" max="11784" width="6.28515625" style="37" customWidth="1"/>
    <col min="11785" max="11785" width="5.7109375" style="37" customWidth="1"/>
    <col min="11786" max="11786" width="5.85546875" style="37" customWidth="1"/>
    <col min="11787" max="11787" width="5.28515625" style="37" customWidth="1"/>
    <col min="11788" max="11788" width="6.5703125" style="37" customWidth="1"/>
    <col min="11789" max="11789" width="4.5703125" style="37" customWidth="1"/>
    <col min="11790" max="11790" width="5.85546875" style="37" customWidth="1"/>
    <col min="11791" max="11791" width="6.7109375" style="37" customWidth="1"/>
    <col min="11792" max="11792" width="6.85546875" style="37" customWidth="1"/>
    <col min="11793" max="11793" width="6.42578125" style="37" customWidth="1"/>
    <col min="11794" max="12032" width="11.42578125" style="37"/>
    <col min="12033" max="12033" width="31.5703125" style="37" customWidth="1"/>
    <col min="12034" max="12034" width="7.140625" style="37" customWidth="1"/>
    <col min="12035" max="12035" width="6.42578125" style="37" customWidth="1"/>
    <col min="12036" max="12036" width="5.28515625" style="37" customWidth="1"/>
    <col min="12037" max="12037" width="6.85546875" style="37" customWidth="1"/>
    <col min="12038" max="12038" width="6.5703125" style="37" customWidth="1"/>
    <col min="12039" max="12039" width="8" style="37" customWidth="1"/>
    <col min="12040" max="12040" width="6.28515625" style="37" customWidth="1"/>
    <col min="12041" max="12041" width="5.7109375" style="37" customWidth="1"/>
    <col min="12042" max="12042" width="5.85546875" style="37" customWidth="1"/>
    <col min="12043" max="12043" width="5.28515625" style="37" customWidth="1"/>
    <col min="12044" max="12044" width="6.5703125" style="37" customWidth="1"/>
    <col min="12045" max="12045" width="4.5703125" style="37" customWidth="1"/>
    <col min="12046" max="12046" width="5.85546875" style="37" customWidth="1"/>
    <col min="12047" max="12047" width="6.7109375" style="37" customWidth="1"/>
    <col min="12048" max="12048" width="6.85546875" style="37" customWidth="1"/>
    <col min="12049" max="12049" width="6.42578125" style="37" customWidth="1"/>
    <col min="12050" max="12288" width="11.42578125" style="37"/>
    <col min="12289" max="12289" width="31.5703125" style="37" customWidth="1"/>
    <col min="12290" max="12290" width="7.140625" style="37" customWidth="1"/>
    <col min="12291" max="12291" width="6.42578125" style="37" customWidth="1"/>
    <col min="12292" max="12292" width="5.28515625" style="37" customWidth="1"/>
    <col min="12293" max="12293" width="6.85546875" style="37" customWidth="1"/>
    <col min="12294" max="12294" width="6.5703125" style="37" customWidth="1"/>
    <col min="12295" max="12295" width="8" style="37" customWidth="1"/>
    <col min="12296" max="12296" width="6.28515625" style="37" customWidth="1"/>
    <col min="12297" max="12297" width="5.7109375" style="37" customWidth="1"/>
    <col min="12298" max="12298" width="5.85546875" style="37" customWidth="1"/>
    <col min="12299" max="12299" width="5.28515625" style="37" customWidth="1"/>
    <col min="12300" max="12300" width="6.5703125" style="37" customWidth="1"/>
    <col min="12301" max="12301" width="4.5703125" style="37" customWidth="1"/>
    <col min="12302" max="12302" width="5.85546875" style="37" customWidth="1"/>
    <col min="12303" max="12303" width="6.7109375" style="37" customWidth="1"/>
    <col min="12304" max="12304" width="6.85546875" style="37" customWidth="1"/>
    <col min="12305" max="12305" width="6.42578125" style="37" customWidth="1"/>
    <col min="12306" max="12544" width="11.42578125" style="37"/>
    <col min="12545" max="12545" width="31.5703125" style="37" customWidth="1"/>
    <col min="12546" max="12546" width="7.140625" style="37" customWidth="1"/>
    <col min="12547" max="12547" width="6.42578125" style="37" customWidth="1"/>
    <col min="12548" max="12548" width="5.28515625" style="37" customWidth="1"/>
    <col min="12549" max="12549" width="6.85546875" style="37" customWidth="1"/>
    <col min="12550" max="12550" width="6.5703125" style="37" customWidth="1"/>
    <col min="12551" max="12551" width="8" style="37" customWidth="1"/>
    <col min="12552" max="12552" width="6.28515625" style="37" customWidth="1"/>
    <col min="12553" max="12553" width="5.7109375" style="37" customWidth="1"/>
    <col min="12554" max="12554" width="5.85546875" style="37" customWidth="1"/>
    <col min="12555" max="12555" width="5.28515625" style="37" customWidth="1"/>
    <col min="12556" max="12556" width="6.5703125" style="37" customWidth="1"/>
    <col min="12557" max="12557" width="4.5703125" style="37" customWidth="1"/>
    <col min="12558" max="12558" width="5.85546875" style="37" customWidth="1"/>
    <col min="12559" max="12559" width="6.7109375" style="37" customWidth="1"/>
    <col min="12560" max="12560" width="6.85546875" style="37" customWidth="1"/>
    <col min="12561" max="12561" width="6.42578125" style="37" customWidth="1"/>
    <col min="12562" max="12800" width="11.42578125" style="37"/>
    <col min="12801" max="12801" width="31.5703125" style="37" customWidth="1"/>
    <col min="12802" max="12802" width="7.140625" style="37" customWidth="1"/>
    <col min="12803" max="12803" width="6.42578125" style="37" customWidth="1"/>
    <col min="12804" max="12804" width="5.28515625" style="37" customWidth="1"/>
    <col min="12805" max="12805" width="6.85546875" style="37" customWidth="1"/>
    <col min="12806" max="12806" width="6.5703125" style="37" customWidth="1"/>
    <col min="12807" max="12807" width="8" style="37" customWidth="1"/>
    <col min="12808" max="12808" width="6.28515625" style="37" customWidth="1"/>
    <col min="12809" max="12809" width="5.7109375" style="37" customWidth="1"/>
    <col min="12810" max="12810" width="5.85546875" style="37" customWidth="1"/>
    <col min="12811" max="12811" width="5.28515625" style="37" customWidth="1"/>
    <col min="12812" max="12812" width="6.5703125" style="37" customWidth="1"/>
    <col min="12813" max="12813" width="4.5703125" style="37" customWidth="1"/>
    <col min="12814" max="12814" width="5.85546875" style="37" customWidth="1"/>
    <col min="12815" max="12815" width="6.7109375" style="37" customWidth="1"/>
    <col min="12816" max="12816" width="6.85546875" style="37" customWidth="1"/>
    <col min="12817" max="12817" width="6.42578125" style="37" customWidth="1"/>
    <col min="12818" max="13056" width="11.42578125" style="37"/>
    <col min="13057" max="13057" width="31.5703125" style="37" customWidth="1"/>
    <col min="13058" max="13058" width="7.140625" style="37" customWidth="1"/>
    <col min="13059" max="13059" width="6.42578125" style="37" customWidth="1"/>
    <col min="13060" max="13060" width="5.28515625" style="37" customWidth="1"/>
    <col min="13061" max="13061" width="6.85546875" style="37" customWidth="1"/>
    <col min="13062" max="13062" width="6.5703125" style="37" customWidth="1"/>
    <col min="13063" max="13063" width="8" style="37" customWidth="1"/>
    <col min="13064" max="13064" width="6.28515625" style="37" customWidth="1"/>
    <col min="13065" max="13065" width="5.7109375" style="37" customWidth="1"/>
    <col min="13066" max="13066" width="5.85546875" style="37" customWidth="1"/>
    <col min="13067" max="13067" width="5.28515625" style="37" customWidth="1"/>
    <col min="13068" max="13068" width="6.5703125" style="37" customWidth="1"/>
    <col min="13069" max="13069" width="4.5703125" style="37" customWidth="1"/>
    <col min="13070" max="13070" width="5.85546875" style="37" customWidth="1"/>
    <col min="13071" max="13071" width="6.7109375" style="37" customWidth="1"/>
    <col min="13072" max="13072" width="6.85546875" style="37" customWidth="1"/>
    <col min="13073" max="13073" width="6.42578125" style="37" customWidth="1"/>
    <col min="13074" max="13312" width="11.42578125" style="37"/>
    <col min="13313" max="13313" width="31.5703125" style="37" customWidth="1"/>
    <col min="13314" max="13314" width="7.140625" style="37" customWidth="1"/>
    <col min="13315" max="13315" width="6.42578125" style="37" customWidth="1"/>
    <col min="13316" max="13316" width="5.28515625" style="37" customWidth="1"/>
    <col min="13317" max="13317" width="6.85546875" style="37" customWidth="1"/>
    <col min="13318" max="13318" width="6.5703125" style="37" customWidth="1"/>
    <col min="13319" max="13319" width="8" style="37" customWidth="1"/>
    <col min="13320" max="13320" width="6.28515625" style="37" customWidth="1"/>
    <col min="13321" max="13321" width="5.7109375" style="37" customWidth="1"/>
    <col min="13322" max="13322" width="5.85546875" style="37" customWidth="1"/>
    <col min="13323" max="13323" width="5.28515625" style="37" customWidth="1"/>
    <col min="13324" max="13324" width="6.5703125" style="37" customWidth="1"/>
    <col min="13325" max="13325" width="4.5703125" style="37" customWidth="1"/>
    <col min="13326" max="13326" width="5.85546875" style="37" customWidth="1"/>
    <col min="13327" max="13327" width="6.7109375" style="37" customWidth="1"/>
    <col min="13328" max="13328" width="6.85546875" style="37" customWidth="1"/>
    <col min="13329" max="13329" width="6.42578125" style="37" customWidth="1"/>
    <col min="13330" max="13568" width="11.42578125" style="37"/>
    <col min="13569" max="13569" width="31.5703125" style="37" customWidth="1"/>
    <col min="13570" max="13570" width="7.140625" style="37" customWidth="1"/>
    <col min="13571" max="13571" width="6.42578125" style="37" customWidth="1"/>
    <col min="13572" max="13572" width="5.28515625" style="37" customWidth="1"/>
    <col min="13573" max="13573" width="6.85546875" style="37" customWidth="1"/>
    <col min="13574" max="13574" width="6.5703125" style="37" customWidth="1"/>
    <col min="13575" max="13575" width="8" style="37" customWidth="1"/>
    <col min="13576" max="13576" width="6.28515625" style="37" customWidth="1"/>
    <col min="13577" max="13577" width="5.7109375" style="37" customWidth="1"/>
    <col min="13578" max="13578" width="5.85546875" style="37" customWidth="1"/>
    <col min="13579" max="13579" width="5.28515625" style="37" customWidth="1"/>
    <col min="13580" max="13580" width="6.5703125" style="37" customWidth="1"/>
    <col min="13581" max="13581" width="4.5703125" style="37" customWidth="1"/>
    <col min="13582" max="13582" width="5.85546875" style="37" customWidth="1"/>
    <col min="13583" max="13583" width="6.7109375" style="37" customWidth="1"/>
    <col min="13584" max="13584" width="6.85546875" style="37" customWidth="1"/>
    <col min="13585" max="13585" width="6.42578125" style="37" customWidth="1"/>
    <col min="13586" max="13824" width="11.42578125" style="37"/>
    <col min="13825" max="13825" width="31.5703125" style="37" customWidth="1"/>
    <col min="13826" max="13826" width="7.140625" style="37" customWidth="1"/>
    <col min="13827" max="13827" width="6.42578125" style="37" customWidth="1"/>
    <col min="13828" max="13828" width="5.28515625" style="37" customWidth="1"/>
    <col min="13829" max="13829" width="6.85546875" style="37" customWidth="1"/>
    <col min="13830" max="13830" width="6.5703125" style="37" customWidth="1"/>
    <col min="13831" max="13831" width="8" style="37" customWidth="1"/>
    <col min="13832" max="13832" width="6.28515625" style="37" customWidth="1"/>
    <col min="13833" max="13833" width="5.7109375" style="37" customWidth="1"/>
    <col min="13834" max="13834" width="5.85546875" style="37" customWidth="1"/>
    <col min="13835" max="13835" width="5.28515625" style="37" customWidth="1"/>
    <col min="13836" max="13836" width="6.5703125" style="37" customWidth="1"/>
    <col min="13837" max="13837" width="4.5703125" style="37" customWidth="1"/>
    <col min="13838" max="13838" width="5.85546875" style="37" customWidth="1"/>
    <col min="13839" max="13839" width="6.7109375" style="37" customWidth="1"/>
    <col min="13840" max="13840" width="6.85546875" style="37" customWidth="1"/>
    <col min="13841" max="13841" width="6.42578125" style="37" customWidth="1"/>
    <col min="13842" max="14080" width="11.42578125" style="37"/>
    <col min="14081" max="14081" width="31.5703125" style="37" customWidth="1"/>
    <col min="14082" max="14082" width="7.140625" style="37" customWidth="1"/>
    <col min="14083" max="14083" width="6.42578125" style="37" customWidth="1"/>
    <col min="14084" max="14084" width="5.28515625" style="37" customWidth="1"/>
    <col min="14085" max="14085" width="6.85546875" style="37" customWidth="1"/>
    <col min="14086" max="14086" width="6.5703125" style="37" customWidth="1"/>
    <col min="14087" max="14087" width="8" style="37" customWidth="1"/>
    <col min="14088" max="14088" width="6.28515625" style="37" customWidth="1"/>
    <col min="14089" max="14089" width="5.7109375" style="37" customWidth="1"/>
    <col min="14090" max="14090" width="5.85546875" style="37" customWidth="1"/>
    <col min="14091" max="14091" width="5.28515625" style="37" customWidth="1"/>
    <col min="14092" max="14092" width="6.5703125" style="37" customWidth="1"/>
    <col min="14093" max="14093" width="4.5703125" style="37" customWidth="1"/>
    <col min="14094" max="14094" width="5.85546875" style="37" customWidth="1"/>
    <col min="14095" max="14095" width="6.7109375" style="37" customWidth="1"/>
    <col min="14096" max="14096" width="6.85546875" style="37" customWidth="1"/>
    <col min="14097" max="14097" width="6.42578125" style="37" customWidth="1"/>
    <col min="14098" max="14336" width="11.42578125" style="37"/>
    <col min="14337" max="14337" width="31.5703125" style="37" customWidth="1"/>
    <col min="14338" max="14338" width="7.140625" style="37" customWidth="1"/>
    <col min="14339" max="14339" width="6.42578125" style="37" customWidth="1"/>
    <col min="14340" max="14340" width="5.28515625" style="37" customWidth="1"/>
    <col min="14341" max="14341" width="6.85546875" style="37" customWidth="1"/>
    <col min="14342" max="14342" width="6.5703125" style="37" customWidth="1"/>
    <col min="14343" max="14343" width="8" style="37" customWidth="1"/>
    <col min="14344" max="14344" width="6.28515625" style="37" customWidth="1"/>
    <col min="14345" max="14345" width="5.7109375" style="37" customWidth="1"/>
    <col min="14346" max="14346" width="5.85546875" style="37" customWidth="1"/>
    <col min="14347" max="14347" width="5.28515625" style="37" customWidth="1"/>
    <col min="14348" max="14348" width="6.5703125" style="37" customWidth="1"/>
    <col min="14349" max="14349" width="4.5703125" style="37" customWidth="1"/>
    <col min="14350" max="14350" width="5.85546875" style="37" customWidth="1"/>
    <col min="14351" max="14351" width="6.7109375" style="37" customWidth="1"/>
    <col min="14352" max="14352" width="6.85546875" style="37" customWidth="1"/>
    <col min="14353" max="14353" width="6.42578125" style="37" customWidth="1"/>
    <col min="14354" max="14592" width="11.42578125" style="37"/>
    <col min="14593" max="14593" width="31.5703125" style="37" customWidth="1"/>
    <col min="14594" max="14594" width="7.140625" style="37" customWidth="1"/>
    <col min="14595" max="14595" width="6.42578125" style="37" customWidth="1"/>
    <col min="14596" max="14596" width="5.28515625" style="37" customWidth="1"/>
    <col min="14597" max="14597" width="6.85546875" style="37" customWidth="1"/>
    <col min="14598" max="14598" width="6.5703125" style="37" customWidth="1"/>
    <col min="14599" max="14599" width="8" style="37" customWidth="1"/>
    <col min="14600" max="14600" width="6.28515625" style="37" customWidth="1"/>
    <col min="14601" max="14601" width="5.7109375" style="37" customWidth="1"/>
    <col min="14602" max="14602" width="5.85546875" style="37" customWidth="1"/>
    <col min="14603" max="14603" width="5.28515625" style="37" customWidth="1"/>
    <col min="14604" max="14604" width="6.5703125" style="37" customWidth="1"/>
    <col min="14605" max="14605" width="4.5703125" style="37" customWidth="1"/>
    <col min="14606" max="14606" width="5.85546875" style="37" customWidth="1"/>
    <col min="14607" max="14607" width="6.7109375" style="37" customWidth="1"/>
    <col min="14608" max="14608" width="6.85546875" style="37" customWidth="1"/>
    <col min="14609" max="14609" width="6.42578125" style="37" customWidth="1"/>
    <col min="14610" max="14848" width="11.42578125" style="37"/>
    <col min="14849" max="14849" width="31.5703125" style="37" customWidth="1"/>
    <col min="14850" max="14850" width="7.140625" style="37" customWidth="1"/>
    <col min="14851" max="14851" width="6.42578125" style="37" customWidth="1"/>
    <col min="14852" max="14852" width="5.28515625" style="37" customWidth="1"/>
    <col min="14853" max="14853" width="6.85546875" style="37" customWidth="1"/>
    <col min="14854" max="14854" width="6.5703125" style="37" customWidth="1"/>
    <col min="14855" max="14855" width="8" style="37" customWidth="1"/>
    <col min="14856" max="14856" width="6.28515625" style="37" customWidth="1"/>
    <col min="14857" max="14857" width="5.7109375" style="37" customWidth="1"/>
    <col min="14858" max="14858" width="5.85546875" style="37" customWidth="1"/>
    <col min="14859" max="14859" width="5.28515625" style="37" customWidth="1"/>
    <col min="14860" max="14860" width="6.5703125" style="37" customWidth="1"/>
    <col min="14861" max="14861" width="4.5703125" style="37" customWidth="1"/>
    <col min="14862" max="14862" width="5.85546875" style="37" customWidth="1"/>
    <col min="14863" max="14863" width="6.7109375" style="37" customWidth="1"/>
    <col min="14864" max="14864" width="6.85546875" style="37" customWidth="1"/>
    <col min="14865" max="14865" width="6.42578125" style="37" customWidth="1"/>
    <col min="14866" max="15104" width="11.42578125" style="37"/>
    <col min="15105" max="15105" width="31.5703125" style="37" customWidth="1"/>
    <col min="15106" max="15106" width="7.140625" style="37" customWidth="1"/>
    <col min="15107" max="15107" width="6.42578125" style="37" customWidth="1"/>
    <col min="15108" max="15108" width="5.28515625" style="37" customWidth="1"/>
    <col min="15109" max="15109" width="6.85546875" style="37" customWidth="1"/>
    <col min="15110" max="15110" width="6.5703125" style="37" customWidth="1"/>
    <col min="15111" max="15111" width="8" style="37" customWidth="1"/>
    <col min="15112" max="15112" width="6.28515625" style="37" customWidth="1"/>
    <col min="15113" max="15113" width="5.7109375" style="37" customWidth="1"/>
    <col min="15114" max="15114" width="5.85546875" style="37" customWidth="1"/>
    <col min="15115" max="15115" width="5.28515625" style="37" customWidth="1"/>
    <col min="15116" max="15116" width="6.5703125" style="37" customWidth="1"/>
    <col min="15117" max="15117" width="4.5703125" style="37" customWidth="1"/>
    <col min="15118" max="15118" width="5.85546875" style="37" customWidth="1"/>
    <col min="15119" max="15119" width="6.7109375" style="37" customWidth="1"/>
    <col min="15120" max="15120" width="6.85546875" style="37" customWidth="1"/>
    <col min="15121" max="15121" width="6.42578125" style="37" customWidth="1"/>
    <col min="15122" max="15360" width="11.42578125" style="37"/>
    <col min="15361" max="15361" width="31.5703125" style="37" customWidth="1"/>
    <col min="15362" max="15362" width="7.140625" style="37" customWidth="1"/>
    <col min="15363" max="15363" width="6.42578125" style="37" customWidth="1"/>
    <col min="15364" max="15364" width="5.28515625" style="37" customWidth="1"/>
    <col min="15365" max="15365" width="6.85546875" style="37" customWidth="1"/>
    <col min="15366" max="15366" width="6.5703125" style="37" customWidth="1"/>
    <col min="15367" max="15367" width="8" style="37" customWidth="1"/>
    <col min="15368" max="15368" width="6.28515625" style="37" customWidth="1"/>
    <col min="15369" max="15369" width="5.7109375" style="37" customWidth="1"/>
    <col min="15370" max="15370" width="5.85546875" style="37" customWidth="1"/>
    <col min="15371" max="15371" width="5.28515625" style="37" customWidth="1"/>
    <col min="15372" max="15372" width="6.5703125" style="37" customWidth="1"/>
    <col min="15373" max="15373" width="4.5703125" style="37" customWidth="1"/>
    <col min="15374" max="15374" width="5.85546875" style="37" customWidth="1"/>
    <col min="15375" max="15375" width="6.7109375" style="37" customWidth="1"/>
    <col min="15376" max="15376" width="6.85546875" style="37" customWidth="1"/>
    <col min="15377" max="15377" width="6.42578125" style="37" customWidth="1"/>
    <col min="15378" max="15616" width="11.42578125" style="37"/>
    <col min="15617" max="15617" width="31.5703125" style="37" customWidth="1"/>
    <col min="15618" max="15618" width="7.140625" style="37" customWidth="1"/>
    <col min="15619" max="15619" width="6.42578125" style="37" customWidth="1"/>
    <col min="15620" max="15620" width="5.28515625" style="37" customWidth="1"/>
    <col min="15621" max="15621" width="6.85546875" style="37" customWidth="1"/>
    <col min="15622" max="15622" width="6.5703125" style="37" customWidth="1"/>
    <col min="15623" max="15623" width="8" style="37" customWidth="1"/>
    <col min="15624" max="15624" width="6.28515625" style="37" customWidth="1"/>
    <col min="15625" max="15625" width="5.7109375" style="37" customWidth="1"/>
    <col min="15626" max="15626" width="5.85546875" style="37" customWidth="1"/>
    <col min="15627" max="15627" width="5.28515625" style="37" customWidth="1"/>
    <col min="15628" max="15628" width="6.5703125" style="37" customWidth="1"/>
    <col min="15629" max="15629" width="4.5703125" style="37" customWidth="1"/>
    <col min="15630" max="15630" width="5.85546875" style="37" customWidth="1"/>
    <col min="15631" max="15631" width="6.7109375" style="37" customWidth="1"/>
    <col min="15632" max="15632" width="6.85546875" style="37" customWidth="1"/>
    <col min="15633" max="15633" width="6.42578125" style="37" customWidth="1"/>
    <col min="15634" max="15872" width="11.42578125" style="37"/>
    <col min="15873" max="15873" width="31.5703125" style="37" customWidth="1"/>
    <col min="15874" max="15874" width="7.140625" style="37" customWidth="1"/>
    <col min="15875" max="15875" width="6.42578125" style="37" customWidth="1"/>
    <col min="15876" max="15876" width="5.28515625" style="37" customWidth="1"/>
    <col min="15877" max="15877" width="6.85546875" style="37" customWidth="1"/>
    <col min="15878" max="15878" width="6.5703125" style="37" customWidth="1"/>
    <col min="15879" max="15879" width="8" style="37" customWidth="1"/>
    <col min="15880" max="15880" width="6.28515625" style="37" customWidth="1"/>
    <col min="15881" max="15881" width="5.7109375" style="37" customWidth="1"/>
    <col min="15882" max="15882" width="5.85546875" style="37" customWidth="1"/>
    <col min="15883" max="15883" width="5.28515625" style="37" customWidth="1"/>
    <col min="15884" max="15884" width="6.5703125" style="37" customWidth="1"/>
    <col min="15885" max="15885" width="4.5703125" style="37" customWidth="1"/>
    <col min="15886" max="15886" width="5.85546875" style="37" customWidth="1"/>
    <col min="15887" max="15887" width="6.7109375" style="37" customWidth="1"/>
    <col min="15888" max="15888" width="6.85546875" style="37" customWidth="1"/>
    <col min="15889" max="15889" width="6.42578125" style="37" customWidth="1"/>
    <col min="15890" max="16128" width="11.42578125" style="37"/>
    <col min="16129" max="16129" width="31.5703125" style="37" customWidth="1"/>
    <col min="16130" max="16130" width="7.140625" style="37" customWidth="1"/>
    <col min="16131" max="16131" width="6.42578125" style="37" customWidth="1"/>
    <col min="16132" max="16132" width="5.28515625" style="37" customWidth="1"/>
    <col min="16133" max="16133" width="6.85546875" style="37" customWidth="1"/>
    <col min="16134" max="16134" width="6.5703125" style="37" customWidth="1"/>
    <col min="16135" max="16135" width="8" style="37" customWidth="1"/>
    <col min="16136" max="16136" width="6.28515625" style="37" customWidth="1"/>
    <col min="16137" max="16137" width="5.7109375" style="37" customWidth="1"/>
    <col min="16138" max="16138" width="5.85546875" style="37" customWidth="1"/>
    <col min="16139" max="16139" width="5.28515625" style="37" customWidth="1"/>
    <col min="16140" max="16140" width="6.5703125" style="37" customWidth="1"/>
    <col min="16141" max="16141" width="4.5703125" style="37" customWidth="1"/>
    <col min="16142" max="16142" width="5.85546875" style="37" customWidth="1"/>
    <col min="16143" max="16143" width="6.7109375" style="37" customWidth="1"/>
    <col min="16144" max="16144" width="6.85546875" style="37" customWidth="1"/>
    <col min="16145" max="16145" width="6.42578125" style="37" customWidth="1"/>
    <col min="16146" max="16384" width="11.42578125" style="37"/>
  </cols>
  <sheetData>
    <row r="1" spans="1:19" ht="18">
      <c r="A1" s="128" t="s">
        <v>61</v>
      </c>
      <c r="B1" s="129"/>
      <c r="C1" s="129"/>
      <c r="D1" s="129"/>
      <c r="E1" s="129"/>
      <c r="F1" s="129"/>
      <c r="G1" s="129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1"/>
    </row>
    <row r="2" spans="1:19" ht="48" customHeight="1">
      <c r="A2" s="38"/>
      <c r="B2" s="39" t="s">
        <v>62</v>
      </c>
      <c r="C2" s="39" t="s">
        <v>63</v>
      </c>
      <c r="D2" s="39" t="s">
        <v>64</v>
      </c>
      <c r="E2" s="39" t="s">
        <v>65</v>
      </c>
      <c r="F2" s="39" t="s">
        <v>66</v>
      </c>
      <c r="G2" s="39" t="s">
        <v>67</v>
      </c>
      <c r="H2" s="39" t="s">
        <v>68</v>
      </c>
      <c r="I2" s="39" t="s">
        <v>69</v>
      </c>
      <c r="J2" s="39" t="s">
        <v>70</v>
      </c>
      <c r="K2" s="39" t="s">
        <v>71</v>
      </c>
      <c r="L2" s="39" t="s">
        <v>72</v>
      </c>
      <c r="M2" s="39" t="s">
        <v>73</v>
      </c>
      <c r="N2" s="39" t="s">
        <v>74</v>
      </c>
      <c r="O2" s="39" t="s">
        <v>75</v>
      </c>
      <c r="P2" s="39" t="s">
        <v>76</v>
      </c>
      <c r="Q2" s="39" t="s">
        <v>77</v>
      </c>
      <c r="R2" s="39" t="s">
        <v>78</v>
      </c>
    </row>
    <row r="3" spans="1:19" ht="15.75">
      <c r="A3" s="40" t="s">
        <v>79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9" ht="24" customHeight="1">
      <c r="A4" s="42" t="s">
        <v>206</v>
      </c>
      <c r="B4" s="43">
        <v>350</v>
      </c>
      <c r="C4" s="43">
        <v>2350</v>
      </c>
      <c r="D4" s="43">
        <v>300</v>
      </c>
      <c r="E4" s="43">
        <v>300</v>
      </c>
      <c r="F4" s="43">
        <v>1930</v>
      </c>
      <c r="G4" s="43"/>
      <c r="H4" s="43">
        <v>2310</v>
      </c>
      <c r="I4" s="43">
        <v>270</v>
      </c>
      <c r="J4" s="43">
        <v>240</v>
      </c>
      <c r="K4" s="43">
        <v>350</v>
      </c>
      <c r="L4" s="43">
        <v>200</v>
      </c>
      <c r="M4" s="43"/>
      <c r="N4" s="43"/>
      <c r="O4" s="43"/>
      <c r="P4" s="43">
        <v>2744</v>
      </c>
      <c r="Q4" s="43">
        <v>2540</v>
      </c>
      <c r="R4" s="44">
        <f t="shared" ref="R4:R18" si="0">SUM(B4:Q4)</f>
        <v>13884</v>
      </c>
    </row>
    <row r="5" spans="1:19" ht="15.75" customHeight="1">
      <c r="A5" s="42" t="s">
        <v>220</v>
      </c>
      <c r="B5" s="43">
        <v>600</v>
      </c>
      <c r="C5" s="43">
        <v>2300</v>
      </c>
      <c r="D5" s="43">
        <v>400</v>
      </c>
      <c r="E5" s="43">
        <v>900</v>
      </c>
      <c r="F5" s="43">
        <v>1920</v>
      </c>
      <c r="G5" s="43">
        <v>450</v>
      </c>
      <c r="H5" s="43">
        <v>2050</v>
      </c>
      <c r="I5" s="43"/>
      <c r="J5" s="43"/>
      <c r="K5" s="43"/>
      <c r="L5" s="43"/>
      <c r="M5" s="43"/>
      <c r="N5" s="43"/>
      <c r="O5" s="43"/>
      <c r="P5" s="45">
        <v>2263</v>
      </c>
      <c r="Q5" s="43"/>
      <c r="R5" s="44">
        <f t="shared" si="0"/>
        <v>10883</v>
      </c>
    </row>
    <row r="6" spans="1:19" ht="24" customHeight="1">
      <c r="A6" s="119" t="s">
        <v>221</v>
      </c>
      <c r="B6" s="43"/>
      <c r="C6" s="43">
        <v>2000</v>
      </c>
      <c r="D6" s="43">
        <v>250</v>
      </c>
      <c r="E6" s="43">
        <v>700</v>
      </c>
      <c r="F6" s="43">
        <v>1610</v>
      </c>
      <c r="G6" s="43">
        <v>160</v>
      </c>
      <c r="H6" s="43">
        <v>1600</v>
      </c>
      <c r="I6" s="43"/>
      <c r="J6" s="43"/>
      <c r="K6" s="43"/>
      <c r="L6" s="43"/>
      <c r="M6" s="43"/>
      <c r="N6" s="43"/>
      <c r="O6" s="43"/>
      <c r="P6" s="43">
        <v>1344</v>
      </c>
      <c r="Q6" s="43"/>
      <c r="R6" s="44">
        <f t="shared" si="0"/>
        <v>7664</v>
      </c>
    </row>
    <row r="7" spans="1:19" ht="24" customHeight="1">
      <c r="A7" s="42" t="s">
        <v>80</v>
      </c>
      <c r="B7" s="43">
        <v>320</v>
      </c>
      <c r="C7" s="43">
        <v>2200</v>
      </c>
      <c r="D7" s="43">
        <v>300</v>
      </c>
      <c r="E7" s="43">
        <v>300</v>
      </c>
      <c r="F7" s="43">
        <v>2600</v>
      </c>
      <c r="G7" s="43"/>
      <c r="H7" s="43">
        <v>4200</v>
      </c>
      <c r="I7" s="43">
        <v>270</v>
      </c>
      <c r="J7" s="43">
        <v>360</v>
      </c>
      <c r="K7" s="43">
        <v>250</v>
      </c>
      <c r="L7" s="43">
        <v>250</v>
      </c>
      <c r="M7" s="43">
        <v>700</v>
      </c>
      <c r="N7" s="43"/>
      <c r="O7" s="43"/>
      <c r="P7" s="43">
        <v>2995</v>
      </c>
      <c r="Q7" s="122">
        <v>4000</v>
      </c>
      <c r="R7" s="44">
        <f t="shared" si="0"/>
        <v>18745</v>
      </c>
      <c r="S7" s="37">
        <v>3600</v>
      </c>
    </row>
    <row r="8" spans="1:19" ht="38.25">
      <c r="A8" s="42" t="s">
        <v>222</v>
      </c>
      <c r="B8" s="43">
        <v>300</v>
      </c>
      <c r="C8" s="43">
        <v>1200</v>
      </c>
      <c r="D8" s="43">
        <v>200</v>
      </c>
      <c r="E8" s="43"/>
      <c r="F8" s="43">
        <v>1100</v>
      </c>
      <c r="G8" s="43"/>
      <c r="H8" s="43">
        <v>900</v>
      </c>
      <c r="I8" s="43"/>
      <c r="J8" s="43"/>
      <c r="K8" s="43"/>
      <c r="L8" s="43"/>
      <c r="M8" s="43"/>
      <c r="N8" s="43"/>
      <c r="O8" s="43"/>
      <c r="P8" s="45">
        <v>1600</v>
      </c>
      <c r="Q8" s="43"/>
      <c r="R8" s="44">
        <f>SUM(B8:Q8)</f>
        <v>5300</v>
      </c>
    </row>
    <row r="9" spans="1:19" ht="25.5">
      <c r="A9" s="42" t="s">
        <v>81</v>
      </c>
      <c r="B9" s="43">
        <v>620</v>
      </c>
      <c r="C9" s="43">
        <v>1000</v>
      </c>
      <c r="D9" s="43">
        <v>200</v>
      </c>
      <c r="E9" s="43">
        <v>600</v>
      </c>
      <c r="F9" s="43">
        <v>1400</v>
      </c>
      <c r="G9" s="43">
        <v>250</v>
      </c>
      <c r="H9" s="43">
        <v>1900</v>
      </c>
      <c r="I9" s="43"/>
      <c r="J9" s="43"/>
      <c r="K9" s="43"/>
      <c r="L9" s="43"/>
      <c r="M9" s="43"/>
      <c r="N9" s="43"/>
      <c r="O9" s="43"/>
      <c r="P9" s="45">
        <v>2263</v>
      </c>
      <c r="Q9" s="43"/>
      <c r="R9" s="44">
        <f t="shared" si="0"/>
        <v>8233</v>
      </c>
    </row>
    <row r="10" spans="1:19" ht="25.5">
      <c r="A10" s="42" t="s">
        <v>82</v>
      </c>
      <c r="B10" s="43">
        <v>200</v>
      </c>
      <c r="C10" s="43">
        <v>4500</v>
      </c>
      <c r="D10" s="43">
        <v>400</v>
      </c>
      <c r="E10" s="43">
        <v>1500</v>
      </c>
      <c r="F10" s="43">
        <v>2700</v>
      </c>
      <c r="G10" s="43">
        <v>350</v>
      </c>
      <c r="H10" s="43">
        <v>4000</v>
      </c>
      <c r="I10" s="43"/>
      <c r="J10" s="43"/>
      <c r="K10" s="43"/>
      <c r="L10" s="43"/>
      <c r="M10" s="43"/>
      <c r="N10" s="43"/>
      <c r="O10" s="43"/>
      <c r="P10" s="43">
        <v>2263</v>
      </c>
      <c r="Q10" s="43"/>
      <c r="R10" s="44">
        <f t="shared" si="0"/>
        <v>15913</v>
      </c>
    </row>
    <row r="11" spans="1:19" ht="25.5">
      <c r="A11" s="119" t="s">
        <v>205</v>
      </c>
      <c r="B11" s="43"/>
      <c r="C11" s="43">
        <v>150</v>
      </c>
      <c r="D11" s="43">
        <v>50</v>
      </c>
      <c r="E11" s="43">
        <v>150</v>
      </c>
      <c r="F11" s="43">
        <v>100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4">
        <f>SUM(C11:Q11)</f>
        <v>450</v>
      </c>
    </row>
    <row r="12" spans="1:19" ht="25.5">
      <c r="A12" s="42" t="s">
        <v>83</v>
      </c>
      <c r="B12" s="43"/>
      <c r="C12" s="43">
        <v>350</v>
      </c>
      <c r="D12" s="43">
        <v>50</v>
      </c>
      <c r="E12" s="43">
        <v>75</v>
      </c>
      <c r="F12" s="43">
        <v>100</v>
      </c>
      <c r="G12" s="43"/>
      <c r="H12" s="43">
        <v>150</v>
      </c>
      <c r="I12" s="43"/>
      <c r="J12" s="43"/>
      <c r="K12" s="43"/>
      <c r="L12" s="43"/>
      <c r="M12" s="43"/>
      <c r="N12" s="43"/>
      <c r="O12" s="43"/>
      <c r="P12" s="43">
        <v>533</v>
      </c>
      <c r="Q12" s="43"/>
      <c r="R12" s="44">
        <f t="shared" si="0"/>
        <v>1258</v>
      </c>
    </row>
    <row r="13" spans="1:19" ht="36.75" customHeight="1">
      <c r="A13" s="42" t="s">
        <v>85</v>
      </c>
      <c r="B13" s="43">
        <v>325</v>
      </c>
      <c r="C13" s="43">
        <v>3350</v>
      </c>
      <c r="D13" s="43">
        <v>300</v>
      </c>
      <c r="E13" s="43">
        <v>600</v>
      </c>
      <c r="F13" s="43">
        <v>2300</v>
      </c>
      <c r="G13" s="43"/>
      <c r="H13" s="43">
        <v>3700</v>
      </c>
      <c r="I13" s="43">
        <v>270</v>
      </c>
      <c r="J13" s="43">
        <v>240</v>
      </c>
      <c r="K13" s="43">
        <v>300</v>
      </c>
      <c r="L13" s="43">
        <v>250</v>
      </c>
      <c r="M13" s="43">
        <v>700</v>
      </c>
      <c r="N13" s="43"/>
      <c r="O13" s="43"/>
      <c r="P13" s="43">
        <v>4628</v>
      </c>
      <c r="Q13" s="43">
        <v>3000</v>
      </c>
      <c r="R13" s="44">
        <f t="shared" si="0"/>
        <v>19963</v>
      </c>
    </row>
    <row r="14" spans="1:19">
      <c r="A14" s="42" t="s">
        <v>46</v>
      </c>
      <c r="B14" s="43"/>
      <c r="C14" s="43">
        <v>300</v>
      </c>
      <c r="D14" s="43">
        <v>50</v>
      </c>
      <c r="E14" s="43"/>
      <c r="F14" s="43">
        <v>250</v>
      </c>
      <c r="G14" s="43"/>
      <c r="H14" s="43"/>
      <c r="I14" s="43"/>
      <c r="J14" s="43"/>
      <c r="K14" s="43"/>
      <c r="L14" s="43"/>
      <c r="M14" s="43"/>
      <c r="N14" s="43"/>
      <c r="O14" s="43"/>
      <c r="P14" s="43">
        <v>2263</v>
      </c>
      <c r="Q14" s="43"/>
      <c r="R14" s="44">
        <f>SUM(B14:Q14)</f>
        <v>2863</v>
      </c>
    </row>
    <row r="15" spans="1:19">
      <c r="A15" s="42" t="s">
        <v>86</v>
      </c>
      <c r="B15" s="43">
        <v>240</v>
      </c>
      <c r="C15" s="43">
        <v>3200</v>
      </c>
      <c r="D15" s="43">
        <v>400</v>
      </c>
      <c r="E15" s="43">
        <v>1000</v>
      </c>
      <c r="F15" s="43">
        <v>2000</v>
      </c>
      <c r="G15" s="43">
        <v>700</v>
      </c>
      <c r="H15" s="43">
        <v>3250</v>
      </c>
      <c r="I15" s="43"/>
      <c r="J15" s="43"/>
      <c r="K15" s="43"/>
      <c r="L15" s="43"/>
      <c r="M15" s="43"/>
      <c r="N15" s="43"/>
      <c r="O15" s="43"/>
      <c r="P15" s="43">
        <v>2640</v>
      </c>
      <c r="Q15" s="43"/>
      <c r="R15" s="44">
        <f t="shared" si="0"/>
        <v>13430</v>
      </c>
    </row>
    <row r="16" spans="1:19">
      <c r="A16" s="42" t="s">
        <v>87</v>
      </c>
      <c r="B16" s="43">
        <v>1500</v>
      </c>
      <c r="C16" s="43">
        <v>3200</v>
      </c>
      <c r="D16" s="43">
        <v>400</v>
      </c>
      <c r="E16" s="43">
        <v>1000</v>
      </c>
      <c r="F16" s="43">
        <v>3000</v>
      </c>
      <c r="G16" s="43"/>
      <c r="H16" s="43">
        <v>4500</v>
      </c>
      <c r="I16" s="43"/>
      <c r="J16" s="43"/>
      <c r="K16" s="43"/>
      <c r="L16" s="43"/>
      <c r="M16" s="43"/>
      <c r="N16" s="43">
        <v>100</v>
      </c>
      <c r="O16" s="43">
        <v>60</v>
      </c>
      <c r="P16" s="43">
        <v>3017</v>
      </c>
      <c r="Q16" s="43"/>
      <c r="R16" s="44">
        <f t="shared" si="0"/>
        <v>16777</v>
      </c>
    </row>
    <row r="17" spans="1:18" ht="25.5">
      <c r="A17" s="42" t="s">
        <v>88</v>
      </c>
      <c r="B17" s="43"/>
      <c r="C17" s="43">
        <v>1200</v>
      </c>
      <c r="D17" s="43">
        <v>120</v>
      </c>
      <c r="E17" s="43"/>
      <c r="F17" s="43">
        <v>500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4">
        <f>SUM(B17:Q17)</f>
        <v>1820</v>
      </c>
    </row>
    <row r="18" spans="1:18">
      <c r="A18" s="42" t="s">
        <v>89</v>
      </c>
      <c r="B18" s="43">
        <v>150</v>
      </c>
      <c r="C18" s="43">
        <v>1040</v>
      </c>
      <c r="D18" s="43">
        <v>120</v>
      </c>
      <c r="E18" s="43">
        <v>450</v>
      </c>
      <c r="F18" s="43">
        <v>720</v>
      </c>
      <c r="G18" s="43">
        <v>150</v>
      </c>
      <c r="H18" s="43">
        <v>1000</v>
      </c>
      <c r="I18" s="43"/>
      <c r="J18" s="43"/>
      <c r="K18" s="43"/>
      <c r="L18" s="43"/>
      <c r="M18" s="43"/>
      <c r="N18" s="43"/>
      <c r="O18" s="43"/>
      <c r="P18" s="43"/>
      <c r="Q18" s="43"/>
      <c r="R18" s="44">
        <f t="shared" si="0"/>
        <v>3630</v>
      </c>
    </row>
    <row r="19" spans="1:18" ht="25.5">
      <c r="A19" s="42" t="s">
        <v>224</v>
      </c>
      <c r="B19" s="43">
        <v>100</v>
      </c>
      <c r="C19" s="43">
        <v>1800</v>
      </c>
      <c r="D19" s="43">
        <v>150</v>
      </c>
      <c r="E19" s="43">
        <v>750</v>
      </c>
      <c r="F19" s="43">
        <v>950</v>
      </c>
      <c r="G19" s="43">
        <v>100</v>
      </c>
      <c r="H19" s="43">
        <v>1200</v>
      </c>
      <c r="I19" s="43"/>
      <c r="J19" s="43"/>
      <c r="K19" s="43"/>
      <c r="L19" s="43"/>
      <c r="M19" s="43"/>
      <c r="N19" s="43"/>
      <c r="O19" s="43"/>
      <c r="P19" s="43"/>
      <c r="Q19" s="43">
        <v>700</v>
      </c>
      <c r="R19" s="44">
        <f t="shared" ref="R19:R26" si="1">SUM(B19:Q19)</f>
        <v>5750</v>
      </c>
    </row>
    <row r="20" spans="1:18">
      <c r="A20" s="42" t="s">
        <v>90</v>
      </c>
      <c r="B20" s="43">
        <v>640</v>
      </c>
      <c r="C20" s="43">
        <v>4700</v>
      </c>
      <c r="D20" s="43">
        <v>400</v>
      </c>
      <c r="E20" s="43"/>
      <c r="F20" s="43">
        <v>2400</v>
      </c>
      <c r="G20" s="43">
        <v>250</v>
      </c>
      <c r="H20" s="43">
        <v>4320</v>
      </c>
      <c r="I20" s="43"/>
      <c r="J20" s="43"/>
      <c r="K20" s="43"/>
      <c r="L20" s="43"/>
      <c r="M20" s="43"/>
      <c r="N20" s="43"/>
      <c r="O20" s="43"/>
      <c r="P20" s="43">
        <v>2160</v>
      </c>
      <c r="Q20" s="43"/>
      <c r="R20" s="44">
        <f>SUM(B20:Q20)</f>
        <v>14870</v>
      </c>
    </row>
    <row r="21" spans="1:18">
      <c r="A21" s="42" t="s">
        <v>91</v>
      </c>
      <c r="B21" s="43">
        <v>100</v>
      </c>
      <c r="C21" s="43">
        <v>1600</v>
      </c>
      <c r="D21" s="43">
        <v>150</v>
      </c>
      <c r="E21" s="43"/>
      <c r="F21" s="43">
        <v>50</v>
      </c>
      <c r="G21" s="43"/>
      <c r="H21" s="43">
        <v>105</v>
      </c>
      <c r="I21" s="43"/>
      <c r="J21" s="43"/>
      <c r="K21" s="43"/>
      <c r="L21" s="43"/>
      <c r="M21" s="43"/>
      <c r="N21" s="43"/>
      <c r="O21" s="43"/>
      <c r="P21" s="43"/>
      <c r="Q21" s="43"/>
      <c r="R21" s="44">
        <f t="shared" si="1"/>
        <v>2005</v>
      </c>
    </row>
    <row r="22" spans="1:18">
      <c r="A22" s="42" t="s">
        <v>92</v>
      </c>
      <c r="B22" s="43">
        <v>250</v>
      </c>
      <c r="C22" s="43">
        <v>900</v>
      </c>
      <c r="D22" s="43">
        <v>50</v>
      </c>
      <c r="E22" s="43"/>
      <c r="F22" s="43">
        <v>300</v>
      </c>
      <c r="G22" s="43">
        <v>250</v>
      </c>
      <c r="H22" s="43">
        <v>800</v>
      </c>
      <c r="I22" s="43"/>
      <c r="J22" s="43"/>
      <c r="K22" s="43"/>
      <c r="L22" s="43"/>
      <c r="M22" s="43"/>
      <c r="N22" s="43"/>
      <c r="O22" s="43"/>
      <c r="P22" s="43"/>
      <c r="Q22" s="43"/>
      <c r="R22" s="44">
        <f t="shared" si="1"/>
        <v>2550</v>
      </c>
    </row>
    <row r="23" spans="1:18">
      <c r="A23" s="42" t="s">
        <v>225</v>
      </c>
      <c r="B23" s="43">
        <v>240</v>
      </c>
      <c r="C23" s="43">
        <v>4000</v>
      </c>
      <c r="D23" s="43">
        <v>300</v>
      </c>
      <c r="E23" s="43">
        <v>1200</v>
      </c>
      <c r="F23" s="43">
        <v>2240</v>
      </c>
      <c r="G23" s="43">
        <v>500</v>
      </c>
      <c r="H23" s="43">
        <v>4130</v>
      </c>
      <c r="I23" s="43"/>
      <c r="J23" s="43"/>
      <c r="K23" s="43"/>
      <c r="L23" s="43"/>
      <c r="M23" s="43"/>
      <c r="N23" s="43"/>
      <c r="O23" s="43"/>
      <c r="P23" s="43">
        <v>2880</v>
      </c>
      <c r="Q23" s="43"/>
      <c r="R23" s="44">
        <f t="shared" si="1"/>
        <v>15490</v>
      </c>
    </row>
    <row r="24" spans="1:18">
      <c r="A24" s="42" t="s">
        <v>226</v>
      </c>
      <c r="B24" s="43">
        <v>200</v>
      </c>
      <c r="C24" s="43">
        <v>1600</v>
      </c>
      <c r="D24" s="43">
        <v>200</v>
      </c>
      <c r="E24" s="43">
        <v>600</v>
      </c>
      <c r="F24" s="43">
        <v>1000</v>
      </c>
      <c r="G24" s="43">
        <v>250</v>
      </c>
      <c r="H24" s="43">
        <v>1000</v>
      </c>
      <c r="I24" s="43"/>
      <c r="J24" s="43"/>
      <c r="K24" s="43"/>
      <c r="L24" s="43"/>
      <c r="M24" s="43"/>
      <c r="N24" s="43"/>
      <c r="O24" s="43"/>
      <c r="P24" s="43"/>
      <c r="Q24" s="43"/>
      <c r="R24" s="44">
        <f t="shared" si="1"/>
        <v>4850</v>
      </c>
    </row>
    <row r="25" spans="1:18" ht="14.25" customHeight="1">
      <c r="A25" s="42" t="s">
        <v>227</v>
      </c>
      <c r="B25" s="43">
        <v>100</v>
      </c>
      <c r="C25" s="43">
        <v>800</v>
      </c>
      <c r="D25" s="43">
        <v>100</v>
      </c>
      <c r="E25" s="43"/>
      <c r="F25" s="43">
        <v>300</v>
      </c>
      <c r="G25" s="43">
        <v>100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4">
        <f t="shared" si="1"/>
        <v>1400</v>
      </c>
    </row>
    <row r="26" spans="1:18" ht="14.25" customHeight="1">
      <c r="A26" s="42" t="s">
        <v>229</v>
      </c>
      <c r="B26" s="43">
        <v>100</v>
      </c>
      <c r="C26" s="43">
        <v>800</v>
      </c>
      <c r="D26" s="43">
        <v>350</v>
      </c>
      <c r="E26" s="43"/>
      <c r="F26" s="43">
        <v>350</v>
      </c>
      <c r="G26" s="43">
        <v>100</v>
      </c>
      <c r="H26" s="43">
        <v>360</v>
      </c>
      <c r="I26" s="43"/>
      <c r="J26" s="43"/>
      <c r="K26" s="43"/>
      <c r="L26" s="43"/>
      <c r="M26" s="43"/>
      <c r="N26" s="43"/>
      <c r="O26" s="43"/>
      <c r="P26" s="43"/>
      <c r="Q26" s="43"/>
      <c r="R26" s="44">
        <f t="shared" si="1"/>
        <v>2060</v>
      </c>
    </row>
    <row r="27" spans="1:18" ht="25.5">
      <c r="A27" s="42" t="s">
        <v>93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18">
      <c r="A28" s="42" t="s">
        <v>94</v>
      </c>
      <c r="B28" s="43">
        <v>350</v>
      </c>
      <c r="C28" s="43">
        <v>2800</v>
      </c>
      <c r="D28" s="43">
        <v>300</v>
      </c>
      <c r="E28" s="43">
        <v>750</v>
      </c>
      <c r="F28" s="43">
        <v>1400</v>
      </c>
      <c r="G28" s="43">
        <v>300</v>
      </c>
      <c r="H28" s="43">
        <v>2450</v>
      </c>
      <c r="I28" s="43"/>
      <c r="J28" s="43"/>
      <c r="K28" s="43"/>
      <c r="L28" s="43"/>
      <c r="M28" s="43"/>
      <c r="N28" s="43"/>
      <c r="O28" s="43"/>
      <c r="P28" s="43"/>
      <c r="Q28" s="43"/>
      <c r="R28" s="44">
        <f>SUM(B28:Q28)</f>
        <v>8350</v>
      </c>
    </row>
    <row r="29" spans="1:18">
      <c r="A29" s="42" t="s">
        <v>95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4">
        <v>1900</v>
      </c>
    </row>
    <row r="30" spans="1:18">
      <c r="A30" s="42" t="s">
        <v>84</v>
      </c>
      <c r="B30" s="43">
        <v>350</v>
      </c>
      <c r="C30" s="43">
        <v>500</v>
      </c>
      <c r="D30" s="43"/>
      <c r="E30" s="43"/>
      <c r="F30" s="43"/>
      <c r="G30" s="43"/>
      <c r="H30" s="43">
        <v>1500</v>
      </c>
      <c r="I30" s="43"/>
      <c r="J30" s="43"/>
      <c r="K30" s="43"/>
      <c r="L30" s="43"/>
      <c r="M30" s="43"/>
      <c r="N30" s="43"/>
      <c r="O30" s="43"/>
      <c r="P30" s="43"/>
      <c r="Q30" s="43"/>
      <c r="R30" s="44">
        <f>SUM(B30:Q30)</f>
        <v>2350</v>
      </c>
    </row>
    <row r="31" spans="1:18" ht="27" customHeight="1">
      <c r="A31" s="119" t="s">
        <v>244</v>
      </c>
      <c r="B31" s="43">
        <v>1250</v>
      </c>
      <c r="C31" s="43">
        <v>1000</v>
      </c>
      <c r="D31" s="43"/>
      <c r="E31" s="43"/>
      <c r="G31" s="43"/>
      <c r="H31" s="43">
        <v>1000</v>
      </c>
      <c r="I31" s="43"/>
      <c r="J31" s="43"/>
      <c r="K31" s="43"/>
      <c r="L31" s="43"/>
      <c r="M31" s="43"/>
      <c r="N31" s="43"/>
      <c r="O31" s="43"/>
      <c r="P31" s="43"/>
      <c r="Q31" s="43"/>
      <c r="R31" s="44">
        <f>SUM(B31:Q31)</f>
        <v>3250</v>
      </c>
    </row>
    <row r="32" spans="1:18" ht="25.5">
      <c r="A32" s="42" t="s">
        <v>246</v>
      </c>
      <c r="B32" s="43">
        <v>1200</v>
      </c>
      <c r="C32" s="43">
        <v>3900</v>
      </c>
      <c r="D32" s="43">
        <v>200</v>
      </c>
      <c r="E32" s="43"/>
      <c r="F32" s="43">
        <v>2750</v>
      </c>
      <c r="G32" s="43"/>
      <c r="H32" s="43">
        <v>7500</v>
      </c>
      <c r="I32" s="43"/>
      <c r="J32" s="43"/>
      <c r="K32" s="43"/>
      <c r="L32" s="43"/>
      <c r="M32" s="43"/>
      <c r="N32" s="43"/>
      <c r="O32" s="43">
        <v>100</v>
      </c>
      <c r="P32" s="43">
        <v>3772</v>
      </c>
      <c r="Q32" s="43"/>
      <c r="R32" s="44">
        <f>SUM(B32:Q32)</f>
        <v>19422</v>
      </c>
    </row>
    <row r="33" spans="1:19" ht="12.75" customHeight="1">
      <c r="A33" s="42" t="s">
        <v>96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4">
        <v>1500</v>
      </c>
    </row>
    <row r="34" spans="1:19">
      <c r="A34" s="42" t="s">
        <v>97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4">
        <v>5000</v>
      </c>
    </row>
    <row r="35" spans="1:19" ht="15.75">
      <c r="A35" s="46" t="s">
        <v>98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9">
      <c r="A36" s="47" t="s">
        <v>99</v>
      </c>
      <c r="B36" s="43"/>
      <c r="C36" s="43">
        <v>300</v>
      </c>
      <c r="D36" s="43">
        <v>50</v>
      </c>
      <c r="E36" s="43">
        <v>150</v>
      </c>
      <c r="F36" s="43">
        <v>240</v>
      </c>
      <c r="G36" s="43"/>
      <c r="H36" s="43">
        <v>675</v>
      </c>
      <c r="I36" s="43">
        <v>270</v>
      </c>
      <c r="J36" s="43">
        <v>240</v>
      </c>
      <c r="K36" s="43">
        <v>400</v>
      </c>
      <c r="L36" s="43"/>
      <c r="M36" s="43"/>
      <c r="N36" s="43"/>
      <c r="O36" s="43"/>
      <c r="P36" s="43"/>
      <c r="Q36" s="122">
        <v>1350</v>
      </c>
      <c r="R36" s="44">
        <f>SUM(B36:Q36)</f>
        <v>3675</v>
      </c>
    </row>
    <row r="37" spans="1:19" ht="25.5">
      <c r="A37" s="47" t="s">
        <v>100</v>
      </c>
      <c r="B37" s="43"/>
      <c r="C37" s="43">
        <v>150</v>
      </c>
      <c r="D37" s="43"/>
      <c r="E37" s="43">
        <v>150</v>
      </c>
      <c r="F37" s="43">
        <v>150</v>
      </c>
      <c r="G37" s="43"/>
      <c r="H37" s="43">
        <v>200</v>
      </c>
      <c r="I37" s="43">
        <v>270</v>
      </c>
      <c r="J37" s="43">
        <v>240</v>
      </c>
      <c r="K37" s="43">
        <v>300</v>
      </c>
      <c r="L37" s="43">
        <v>150</v>
      </c>
      <c r="M37" s="43">
        <v>500</v>
      </c>
      <c r="N37" s="43"/>
      <c r="O37" s="43"/>
      <c r="P37" s="43"/>
      <c r="Q37" s="122">
        <v>900</v>
      </c>
      <c r="R37" s="44">
        <f>SUM(B37:Q37)</f>
        <v>3010</v>
      </c>
      <c r="S37" s="37">
        <v>750</v>
      </c>
    </row>
    <row r="38" spans="1:19" ht="25.5">
      <c r="A38" s="47" t="s">
        <v>231</v>
      </c>
      <c r="B38" s="43"/>
      <c r="C38" s="43"/>
      <c r="D38" s="43"/>
      <c r="E38" s="43"/>
      <c r="F38" s="43"/>
      <c r="G38" s="43"/>
      <c r="H38" s="43"/>
      <c r="I38" s="43">
        <v>135</v>
      </c>
      <c r="J38" s="43">
        <v>120</v>
      </c>
      <c r="K38" s="43">
        <v>1200</v>
      </c>
      <c r="L38" s="43">
        <v>200</v>
      </c>
      <c r="M38" s="43"/>
      <c r="N38" s="43"/>
      <c r="O38" s="43"/>
      <c r="P38" s="43"/>
      <c r="Q38" s="122">
        <v>1385</v>
      </c>
      <c r="R38" s="44">
        <f>SUM(B38:Q38)</f>
        <v>3040</v>
      </c>
      <c r="S38" s="37">
        <v>1270</v>
      </c>
    </row>
    <row r="39" spans="1:19">
      <c r="A39" s="47" t="s">
        <v>101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4">
        <v>3000</v>
      </c>
    </row>
    <row r="40" spans="1:19" ht="25.5">
      <c r="A40" s="47" t="s">
        <v>102</v>
      </c>
      <c r="B40" s="43"/>
      <c r="C40" s="43"/>
      <c r="D40" s="43"/>
      <c r="E40" s="43"/>
      <c r="F40" s="43">
        <v>50</v>
      </c>
      <c r="G40" s="43"/>
      <c r="H40" s="43"/>
      <c r="I40" s="43">
        <v>135</v>
      </c>
      <c r="J40" s="43">
        <v>120</v>
      </c>
      <c r="K40" s="43">
        <v>300</v>
      </c>
      <c r="L40" s="43"/>
      <c r="M40" s="43"/>
      <c r="N40" s="43"/>
      <c r="O40" s="43"/>
      <c r="P40" s="43"/>
      <c r="Q40" s="43">
        <v>250</v>
      </c>
      <c r="R40" s="44">
        <f>SUM(B40:Q40)</f>
        <v>855</v>
      </c>
    </row>
    <row r="41" spans="1:19" ht="42" customHeight="1">
      <c r="A41" s="38"/>
      <c r="B41" s="39" t="s">
        <v>62</v>
      </c>
      <c r="C41" s="39" t="s">
        <v>63</v>
      </c>
      <c r="D41" s="39" t="s">
        <v>64</v>
      </c>
      <c r="E41" s="39" t="s">
        <v>65</v>
      </c>
      <c r="F41" s="39" t="s">
        <v>66</v>
      </c>
      <c r="G41" s="39" t="s">
        <v>67</v>
      </c>
      <c r="H41" s="39" t="s">
        <v>68</v>
      </c>
      <c r="I41" s="39" t="s">
        <v>69</v>
      </c>
      <c r="J41" s="39" t="s">
        <v>70</v>
      </c>
      <c r="K41" s="39" t="s">
        <v>71</v>
      </c>
      <c r="L41" s="39" t="s">
        <v>72</v>
      </c>
      <c r="M41" s="39" t="s">
        <v>73</v>
      </c>
      <c r="N41" s="39" t="s">
        <v>74</v>
      </c>
      <c r="O41" s="39" t="s">
        <v>75</v>
      </c>
      <c r="P41" s="39" t="s">
        <v>76</v>
      </c>
      <c r="Q41" s="39" t="s">
        <v>77</v>
      </c>
      <c r="R41" s="39" t="s">
        <v>78</v>
      </c>
    </row>
    <row r="42" spans="1:19" ht="15.75">
      <c r="A42" s="46" t="s">
        <v>103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</row>
    <row r="43" spans="1:19" ht="38.25">
      <c r="A43" s="47" t="s">
        <v>230</v>
      </c>
      <c r="B43" s="43"/>
      <c r="C43" s="43">
        <v>200</v>
      </c>
      <c r="D43" s="43">
        <v>50</v>
      </c>
      <c r="E43" s="43">
        <v>200</v>
      </c>
      <c r="F43" s="43">
        <v>250</v>
      </c>
      <c r="G43" s="43"/>
      <c r="H43" s="43">
        <v>600</v>
      </c>
      <c r="I43" s="43">
        <v>270</v>
      </c>
      <c r="J43" s="43">
        <v>240</v>
      </c>
      <c r="K43" s="43">
        <v>600</v>
      </c>
      <c r="L43" s="43"/>
      <c r="M43" s="43">
        <v>560</v>
      </c>
      <c r="N43" s="43"/>
      <c r="O43" s="43"/>
      <c r="P43" s="43"/>
      <c r="Q43" s="122">
        <v>3120</v>
      </c>
      <c r="R43" s="44">
        <f>SUM(B43:Q43)</f>
        <v>6090</v>
      </c>
      <c r="S43" s="37">
        <v>2540</v>
      </c>
    </row>
    <row r="44" spans="1:19" ht="25.5">
      <c r="A44" s="47" t="s">
        <v>233</v>
      </c>
      <c r="B44" s="43"/>
      <c r="C44" s="43">
        <v>200</v>
      </c>
      <c r="D44" s="43"/>
      <c r="E44" s="43">
        <v>120</v>
      </c>
      <c r="F44" s="43">
        <v>100</v>
      </c>
      <c r="G44" s="43"/>
      <c r="H44" s="43">
        <v>240</v>
      </c>
      <c r="I44" s="43">
        <v>270</v>
      </c>
      <c r="J44" s="43">
        <v>240</v>
      </c>
      <c r="K44" s="43">
        <v>300</v>
      </c>
      <c r="L44" s="43">
        <v>300</v>
      </c>
      <c r="M44" s="43"/>
      <c r="N44" s="43"/>
      <c r="O44" s="43"/>
      <c r="P44" s="43"/>
      <c r="Q44" s="122">
        <v>1000</v>
      </c>
      <c r="R44" s="44">
        <f>SUM(B44:Q44)</f>
        <v>2770</v>
      </c>
      <c r="S44" s="37">
        <v>750</v>
      </c>
    </row>
    <row r="45" spans="1:19" ht="25.5">
      <c r="A45" s="47" t="s">
        <v>232</v>
      </c>
      <c r="B45" s="43"/>
      <c r="C45" s="43">
        <v>150</v>
      </c>
      <c r="D45" s="43">
        <v>50</v>
      </c>
      <c r="E45" s="43">
        <v>150</v>
      </c>
      <c r="F45" s="43">
        <v>150</v>
      </c>
      <c r="G45" s="43"/>
      <c r="H45" s="43">
        <v>360</v>
      </c>
      <c r="I45" s="43">
        <v>270</v>
      </c>
      <c r="J45" s="43">
        <v>240</v>
      </c>
      <c r="K45" s="43">
        <v>600</v>
      </c>
      <c r="L45" s="43"/>
      <c r="M45" s="43">
        <v>700</v>
      </c>
      <c r="N45" s="43"/>
      <c r="O45" s="43"/>
      <c r="P45" s="43"/>
      <c r="Q45" s="122">
        <v>2695</v>
      </c>
      <c r="R45" s="44">
        <f>SUM(B45:Q45)</f>
        <v>5365</v>
      </c>
      <c r="S45" s="37">
        <v>2000</v>
      </c>
    </row>
    <row r="46" spans="1:19" ht="15" customHeight="1">
      <c r="A46" s="47" t="s">
        <v>242</v>
      </c>
      <c r="B46" s="43" t="s">
        <v>104</v>
      </c>
      <c r="C46" s="43" t="s">
        <v>104</v>
      </c>
      <c r="D46" s="43" t="s">
        <v>104</v>
      </c>
      <c r="E46" s="43" t="s">
        <v>104</v>
      </c>
      <c r="F46" s="43" t="s">
        <v>104</v>
      </c>
      <c r="G46" s="43"/>
      <c r="H46" s="43" t="s">
        <v>104</v>
      </c>
      <c r="I46" s="43"/>
      <c r="J46" s="43"/>
      <c r="K46" s="43"/>
      <c r="L46" s="43"/>
      <c r="M46" s="43"/>
      <c r="N46" s="43"/>
      <c r="O46" s="43"/>
      <c r="P46" s="43"/>
      <c r="Q46" s="43"/>
      <c r="R46" s="44">
        <v>6000</v>
      </c>
    </row>
    <row r="47" spans="1:19" ht="15" customHeight="1">
      <c r="A47" s="47" t="s">
        <v>235</v>
      </c>
      <c r="B47" s="43">
        <v>750</v>
      </c>
      <c r="C47" s="43">
        <v>2800</v>
      </c>
      <c r="D47" s="43">
        <v>400</v>
      </c>
      <c r="E47" s="43">
        <v>1500</v>
      </c>
      <c r="F47" s="43">
        <v>2500</v>
      </c>
      <c r="G47" s="43"/>
      <c r="H47" s="43">
        <v>5000</v>
      </c>
      <c r="I47" s="43"/>
      <c r="J47" s="43"/>
      <c r="K47" s="43"/>
      <c r="L47" s="43"/>
      <c r="M47" s="43"/>
      <c r="N47" s="43"/>
      <c r="O47" s="43">
        <v>70</v>
      </c>
      <c r="P47" s="43"/>
      <c r="Q47" s="43"/>
      <c r="R47" s="44">
        <f>SUM(B47:Q47)</f>
        <v>13020</v>
      </c>
    </row>
    <row r="48" spans="1:19" ht="15" customHeight="1">
      <c r="A48" s="47" t="s">
        <v>105</v>
      </c>
      <c r="B48" s="43" t="s">
        <v>104</v>
      </c>
      <c r="C48" s="43" t="s">
        <v>104</v>
      </c>
      <c r="D48" s="43" t="s">
        <v>104</v>
      </c>
      <c r="E48" s="43" t="s">
        <v>104</v>
      </c>
      <c r="F48" s="43" t="s">
        <v>104</v>
      </c>
      <c r="G48" s="43"/>
      <c r="H48" s="43" t="s">
        <v>104</v>
      </c>
      <c r="I48" s="43"/>
      <c r="J48" s="43"/>
      <c r="K48" s="43"/>
      <c r="L48" s="43"/>
      <c r="M48" s="43"/>
      <c r="N48" s="43"/>
      <c r="O48" s="43"/>
      <c r="P48" s="43"/>
      <c r="Q48" s="43"/>
      <c r="R48" s="44">
        <v>2500</v>
      </c>
    </row>
    <row r="49" spans="1:19" ht="25.5">
      <c r="A49" s="47" t="s">
        <v>234</v>
      </c>
      <c r="B49" s="43"/>
      <c r="C49" s="43">
        <v>150</v>
      </c>
      <c r="D49" s="43"/>
      <c r="E49" s="43"/>
      <c r="F49" s="43">
        <v>100</v>
      </c>
      <c r="G49" s="43"/>
      <c r="H49" s="43">
        <v>100</v>
      </c>
      <c r="I49" s="43">
        <v>270</v>
      </c>
      <c r="J49" s="43">
        <v>240</v>
      </c>
      <c r="K49" s="43">
        <v>500</v>
      </c>
      <c r="L49" s="43"/>
      <c r="M49" s="43"/>
      <c r="N49" s="43"/>
      <c r="O49" s="43"/>
      <c r="P49" s="43"/>
      <c r="Q49" s="122">
        <v>900</v>
      </c>
      <c r="R49" s="44">
        <f>SUM(B49:Q49)</f>
        <v>2260</v>
      </c>
      <c r="S49" s="37">
        <v>750</v>
      </c>
    </row>
    <row r="50" spans="1:19" ht="15.75">
      <c r="A50" s="46" t="s">
        <v>106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  <row r="51" spans="1:19" ht="38.25">
      <c r="A51" s="42" t="s">
        <v>289</v>
      </c>
      <c r="B51" s="43"/>
      <c r="C51" s="43">
        <v>3750</v>
      </c>
      <c r="D51" s="43">
        <v>300</v>
      </c>
      <c r="E51" s="43">
        <v>700</v>
      </c>
      <c r="F51" s="43">
        <v>1500</v>
      </c>
      <c r="G51" s="43">
        <v>800</v>
      </c>
      <c r="H51" s="43">
        <v>2280</v>
      </c>
      <c r="I51" s="43"/>
      <c r="J51" s="43"/>
      <c r="K51" s="43"/>
      <c r="L51" s="43"/>
      <c r="M51" s="43"/>
      <c r="N51" s="43"/>
      <c r="O51" s="43"/>
      <c r="P51" s="43">
        <v>3340</v>
      </c>
      <c r="Q51" s="43"/>
      <c r="R51" s="44">
        <f>SUM(B51:Q51)</f>
        <v>12670</v>
      </c>
    </row>
    <row r="52" spans="1:19" ht="38.25">
      <c r="A52" s="42" t="s">
        <v>238</v>
      </c>
      <c r="B52" s="43"/>
      <c r="C52" s="43">
        <v>2000</v>
      </c>
      <c r="D52" s="43">
        <v>400</v>
      </c>
      <c r="E52" s="43">
        <v>450</v>
      </c>
      <c r="F52" s="43">
        <v>1000</v>
      </c>
      <c r="G52" s="43"/>
      <c r="H52" s="43">
        <v>1780</v>
      </c>
      <c r="I52" s="43"/>
      <c r="J52" s="43"/>
      <c r="K52" s="43"/>
      <c r="L52" s="43"/>
      <c r="M52" s="43"/>
      <c r="N52" s="43">
        <v>100</v>
      </c>
      <c r="O52" s="43"/>
      <c r="P52" s="43">
        <v>2400</v>
      </c>
      <c r="Q52" s="43"/>
      <c r="R52" s="44">
        <f>SUM(B52:Q52)</f>
        <v>8130</v>
      </c>
    </row>
    <row r="53" spans="1:19" ht="38.25">
      <c r="A53" s="42" t="s">
        <v>240</v>
      </c>
      <c r="B53" s="43"/>
      <c r="C53" s="43">
        <v>1200</v>
      </c>
      <c r="D53" s="43">
        <v>300</v>
      </c>
      <c r="E53" s="43"/>
      <c r="F53" s="43">
        <v>1730</v>
      </c>
      <c r="G53" s="43"/>
      <c r="H53" s="43">
        <v>920</v>
      </c>
      <c r="I53" s="43"/>
      <c r="J53" s="43"/>
      <c r="K53" s="43"/>
      <c r="L53" s="43"/>
      <c r="M53" s="43"/>
      <c r="N53" s="43"/>
      <c r="O53" s="43"/>
      <c r="P53" s="43">
        <v>4536</v>
      </c>
      <c r="Q53" s="43"/>
      <c r="R53" s="44">
        <f>SUM(B53:Q53)</f>
        <v>8686</v>
      </c>
    </row>
    <row r="54" spans="1:19" ht="38.25">
      <c r="A54" s="42" t="s">
        <v>245</v>
      </c>
      <c r="B54" s="43"/>
      <c r="C54" s="43">
        <v>2000</v>
      </c>
      <c r="D54" s="43">
        <v>300</v>
      </c>
      <c r="E54" s="43"/>
      <c r="F54" s="43">
        <v>1350</v>
      </c>
      <c r="G54" s="43"/>
      <c r="H54" s="43">
        <v>2000</v>
      </c>
      <c r="I54" s="43"/>
      <c r="J54" s="43"/>
      <c r="K54" s="43"/>
      <c r="L54" s="43"/>
      <c r="M54" s="43"/>
      <c r="N54" s="43"/>
      <c r="O54" s="43"/>
      <c r="P54" s="43">
        <v>4088</v>
      </c>
      <c r="Q54" s="43"/>
      <c r="R54" s="44">
        <f>SUM(B54:Q54)</f>
        <v>9738</v>
      </c>
    </row>
    <row r="55" spans="1:19" ht="25.5">
      <c r="A55" s="42" t="s">
        <v>239</v>
      </c>
      <c r="B55" s="43"/>
      <c r="C55" s="43">
        <v>1600</v>
      </c>
      <c r="D55" s="43">
        <v>400</v>
      </c>
      <c r="E55" s="43"/>
      <c r="F55" s="43">
        <v>1200</v>
      </c>
      <c r="G55" s="43"/>
      <c r="H55" s="43">
        <v>960</v>
      </c>
      <c r="I55" s="43"/>
      <c r="J55" s="43"/>
      <c r="K55" s="43"/>
      <c r="L55" s="43"/>
      <c r="M55" s="43"/>
      <c r="N55" s="43"/>
      <c r="O55" s="43"/>
      <c r="P55" s="43">
        <v>3000</v>
      </c>
      <c r="Q55" s="43"/>
      <c r="R55" s="44">
        <f>SUM(B55:Q55)</f>
        <v>7160</v>
      </c>
    </row>
    <row r="56" spans="1:19">
      <c r="C56" s="37">
        <v>2380</v>
      </c>
      <c r="F56" s="37">
        <v>360</v>
      </c>
      <c r="H56" s="37">
        <v>1080</v>
      </c>
      <c r="I56" s="37">
        <f>SUM(C56:H56)</f>
        <v>3820</v>
      </c>
      <c r="J56" s="37" t="s">
        <v>288</v>
      </c>
      <c r="R56" s="48"/>
    </row>
    <row r="57" spans="1:19">
      <c r="A57" s="49" t="s">
        <v>79</v>
      </c>
      <c r="I57" s="37">
        <f>SUM(C55:H55)</f>
        <v>4160</v>
      </c>
      <c r="J57" s="37" t="s">
        <v>287</v>
      </c>
    </row>
    <row r="58" spans="1:19">
      <c r="A58" s="50" t="s">
        <v>107</v>
      </c>
    </row>
    <row r="59" spans="1:19" ht="26.25" customHeight="1">
      <c r="A59" s="51" t="s">
        <v>108</v>
      </c>
      <c r="B59" s="132" t="s">
        <v>109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</row>
    <row r="60" spans="1:19">
      <c r="A60" s="37" t="s">
        <v>71</v>
      </c>
      <c r="B60" s="37" t="s">
        <v>110</v>
      </c>
    </row>
    <row r="61" spans="1:19">
      <c r="A61" s="37" t="s">
        <v>111</v>
      </c>
      <c r="B61" s="127" t="s">
        <v>112</v>
      </c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</row>
    <row r="62" spans="1:19">
      <c r="A62" s="37" t="s">
        <v>113</v>
      </c>
      <c r="B62" s="127" t="s">
        <v>114</v>
      </c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</row>
    <row r="63" spans="1:19">
      <c r="A63" s="37" t="s">
        <v>203</v>
      </c>
      <c r="B63" s="66" t="s">
        <v>204</v>
      </c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</row>
    <row r="64" spans="1:19">
      <c r="A64" s="37" t="s">
        <v>115</v>
      </c>
      <c r="B64" s="127" t="s">
        <v>116</v>
      </c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</row>
    <row r="65" spans="1:18">
      <c r="A65" s="37" t="s">
        <v>117</v>
      </c>
      <c r="B65" s="37" t="s">
        <v>118</v>
      </c>
    </row>
    <row r="66" spans="1:18">
      <c r="A66" s="37" t="s">
        <v>119</v>
      </c>
      <c r="B66" s="127" t="s">
        <v>120</v>
      </c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</row>
    <row r="67" spans="1:18">
      <c r="A67" s="37" t="s">
        <v>69</v>
      </c>
      <c r="B67" s="37" t="s">
        <v>121</v>
      </c>
    </row>
    <row r="68" spans="1:18">
      <c r="A68" s="37" t="s">
        <v>122</v>
      </c>
      <c r="B68" s="126" t="s">
        <v>202</v>
      </c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</row>
    <row r="69" spans="1:18"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</row>
    <row r="70" spans="1:18">
      <c r="A70" s="37" t="s">
        <v>123</v>
      </c>
      <c r="B70" s="37" t="s">
        <v>124</v>
      </c>
    </row>
    <row r="71" spans="1:18">
      <c r="A71" s="37" t="s">
        <v>201</v>
      </c>
      <c r="B71" s="37" t="s">
        <v>285</v>
      </c>
      <c r="J71" s="52"/>
    </row>
    <row r="72" spans="1:18">
      <c r="A72" s="52" t="s">
        <v>125</v>
      </c>
      <c r="B72" s="52" t="s">
        <v>126</v>
      </c>
    </row>
    <row r="73" spans="1:18">
      <c r="A73" s="37" t="s">
        <v>284</v>
      </c>
    </row>
  </sheetData>
  <mergeCells count="7">
    <mergeCell ref="B68:R69"/>
    <mergeCell ref="B66:Q66"/>
    <mergeCell ref="A1:R1"/>
    <mergeCell ref="B59:P59"/>
    <mergeCell ref="B61:Q61"/>
    <mergeCell ref="B62:R62"/>
    <mergeCell ref="B64:Q64"/>
  </mergeCells>
  <pageMargins left="0.19685039370078741" right="0.27559055118110237" top="0.43307086614173229" bottom="0.39370078740157483" header="0" footer="0"/>
  <pageSetup paperSize="9" orientation="landscape" verticalDpi="12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1"/>
  <sheetViews>
    <sheetView topLeftCell="A4" workbookViewId="0">
      <selection activeCell="N13" sqref="N13"/>
    </sheetView>
  </sheetViews>
  <sheetFormatPr baseColWidth="10" defaultRowHeight="12.75"/>
  <cols>
    <col min="1" max="1" width="24.42578125" style="37" customWidth="1"/>
    <col min="2" max="2" width="8.5703125" style="37" customWidth="1"/>
    <col min="3" max="4" width="9.140625" style="37" customWidth="1"/>
    <col min="5" max="6" width="8.42578125" style="37" customWidth="1"/>
    <col min="7" max="7" width="9" style="37" customWidth="1"/>
    <col min="8" max="8" width="9.5703125" style="37" customWidth="1"/>
    <col min="9" max="9" width="9.140625" style="37" customWidth="1"/>
    <col min="10" max="10" width="9.42578125" style="37" customWidth="1"/>
    <col min="11" max="12" width="9.140625" style="37" customWidth="1"/>
    <col min="13" max="13" width="9.85546875" style="37" customWidth="1"/>
    <col min="14" max="258" width="11.42578125" style="37"/>
    <col min="259" max="259" width="24.42578125" style="37" customWidth="1"/>
    <col min="260" max="260" width="8.5703125" style="37" customWidth="1"/>
    <col min="261" max="262" width="9.140625" style="37" customWidth="1"/>
    <col min="263" max="263" width="8.42578125" style="37" customWidth="1"/>
    <col min="264" max="264" width="9" style="37" customWidth="1"/>
    <col min="265" max="265" width="9.5703125" style="37" customWidth="1"/>
    <col min="266" max="266" width="9.140625" style="37" customWidth="1"/>
    <col min="267" max="267" width="9.42578125" style="37" customWidth="1"/>
    <col min="268" max="268" width="9.140625" style="37" customWidth="1"/>
    <col min="269" max="269" width="9.85546875" style="37" customWidth="1"/>
    <col min="270" max="514" width="11.42578125" style="37"/>
    <col min="515" max="515" width="24.42578125" style="37" customWidth="1"/>
    <col min="516" max="516" width="8.5703125" style="37" customWidth="1"/>
    <col min="517" max="518" width="9.140625" style="37" customWidth="1"/>
    <col min="519" max="519" width="8.42578125" style="37" customWidth="1"/>
    <col min="520" max="520" width="9" style="37" customWidth="1"/>
    <col min="521" max="521" width="9.5703125" style="37" customWidth="1"/>
    <col min="522" max="522" width="9.140625" style="37" customWidth="1"/>
    <col min="523" max="523" width="9.42578125" style="37" customWidth="1"/>
    <col min="524" max="524" width="9.140625" style="37" customWidth="1"/>
    <col min="525" max="525" width="9.85546875" style="37" customWidth="1"/>
    <col min="526" max="770" width="11.42578125" style="37"/>
    <col min="771" max="771" width="24.42578125" style="37" customWidth="1"/>
    <col min="772" max="772" width="8.5703125" style="37" customWidth="1"/>
    <col min="773" max="774" width="9.140625" style="37" customWidth="1"/>
    <col min="775" max="775" width="8.42578125" style="37" customWidth="1"/>
    <col min="776" max="776" width="9" style="37" customWidth="1"/>
    <col min="777" max="777" width="9.5703125" style="37" customWidth="1"/>
    <col min="778" max="778" width="9.140625" style="37" customWidth="1"/>
    <col min="779" max="779" width="9.42578125" style="37" customWidth="1"/>
    <col min="780" max="780" width="9.140625" style="37" customWidth="1"/>
    <col min="781" max="781" width="9.85546875" style="37" customWidth="1"/>
    <col min="782" max="1026" width="11.42578125" style="37"/>
    <col min="1027" max="1027" width="24.42578125" style="37" customWidth="1"/>
    <col min="1028" max="1028" width="8.5703125" style="37" customWidth="1"/>
    <col min="1029" max="1030" width="9.140625" style="37" customWidth="1"/>
    <col min="1031" max="1031" width="8.42578125" style="37" customWidth="1"/>
    <col min="1032" max="1032" width="9" style="37" customWidth="1"/>
    <col min="1033" max="1033" width="9.5703125" style="37" customWidth="1"/>
    <col min="1034" max="1034" width="9.140625" style="37" customWidth="1"/>
    <col min="1035" max="1035" width="9.42578125" style="37" customWidth="1"/>
    <col min="1036" max="1036" width="9.140625" style="37" customWidth="1"/>
    <col min="1037" max="1037" width="9.85546875" style="37" customWidth="1"/>
    <col min="1038" max="1282" width="11.42578125" style="37"/>
    <col min="1283" max="1283" width="24.42578125" style="37" customWidth="1"/>
    <col min="1284" max="1284" width="8.5703125" style="37" customWidth="1"/>
    <col min="1285" max="1286" width="9.140625" style="37" customWidth="1"/>
    <col min="1287" max="1287" width="8.42578125" style="37" customWidth="1"/>
    <col min="1288" max="1288" width="9" style="37" customWidth="1"/>
    <col min="1289" max="1289" width="9.5703125" style="37" customWidth="1"/>
    <col min="1290" max="1290" width="9.140625" style="37" customWidth="1"/>
    <col min="1291" max="1291" width="9.42578125" style="37" customWidth="1"/>
    <col min="1292" max="1292" width="9.140625" style="37" customWidth="1"/>
    <col min="1293" max="1293" width="9.85546875" style="37" customWidth="1"/>
    <col min="1294" max="1538" width="11.42578125" style="37"/>
    <col min="1539" max="1539" width="24.42578125" style="37" customWidth="1"/>
    <col min="1540" max="1540" width="8.5703125" style="37" customWidth="1"/>
    <col min="1541" max="1542" width="9.140625" style="37" customWidth="1"/>
    <col min="1543" max="1543" width="8.42578125" style="37" customWidth="1"/>
    <col min="1544" max="1544" width="9" style="37" customWidth="1"/>
    <col min="1545" max="1545" width="9.5703125" style="37" customWidth="1"/>
    <col min="1546" max="1546" width="9.140625" style="37" customWidth="1"/>
    <col min="1547" max="1547" width="9.42578125" style="37" customWidth="1"/>
    <col min="1548" max="1548" width="9.140625" style="37" customWidth="1"/>
    <col min="1549" max="1549" width="9.85546875" style="37" customWidth="1"/>
    <col min="1550" max="1794" width="11.42578125" style="37"/>
    <col min="1795" max="1795" width="24.42578125" style="37" customWidth="1"/>
    <col min="1796" max="1796" width="8.5703125" style="37" customWidth="1"/>
    <col min="1797" max="1798" width="9.140625" style="37" customWidth="1"/>
    <col min="1799" max="1799" width="8.42578125" style="37" customWidth="1"/>
    <col min="1800" max="1800" width="9" style="37" customWidth="1"/>
    <col min="1801" max="1801" width="9.5703125" style="37" customWidth="1"/>
    <col min="1802" max="1802" width="9.140625" style="37" customWidth="1"/>
    <col min="1803" max="1803" width="9.42578125" style="37" customWidth="1"/>
    <col min="1804" max="1804" width="9.140625" style="37" customWidth="1"/>
    <col min="1805" max="1805" width="9.85546875" style="37" customWidth="1"/>
    <col min="1806" max="2050" width="11.42578125" style="37"/>
    <col min="2051" max="2051" width="24.42578125" style="37" customWidth="1"/>
    <col min="2052" max="2052" width="8.5703125" style="37" customWidth="1"/>
    <col min="2053" max="2054" width="9.140625" style="37" customWidth="1"/>
    <col min="2055" max="2055" width="8.42578125" style="37" customWidth="1"/>
    <col min="2056" max="2056" width="9" style="37" customWidth="1"/>
    <col min="2057" max="2057" width="9.5703125" style="37" customWidth="1"/>
    <col min="2058" max="2058" width="9.140625" style="37" customWidth="1"/>
    <col min="2059" max="2059" width="9.42578125" style="37" customWidth="1"/>
    <col min="2060" max="2060" width="9.140625" style="37" customWidth="1"/>
    <col min="2061" max="2061" width="9.85546875" style="37" customWidth="1"/>
    <col min="2062" max="2306" width="11.42578125" style="37"/>
    <col min="2307" max="2307" width="24.42578125" style="37" customWidth="1"/>
    <col min="2308" max="2308" width="8.5703125" style="37" customWidth="1"/>
    <col min="2309" max="2310" width="9.140625" style="37" customWidth="1"/>
    <col min="2311" max="2311" width="8.42578125" style="37" customWidth="1"/>
    <col min="2312" max="2312" width="9" style="37" customWidth="1"/>
    <col min="2313" max="2313" width="9.5703125" style="37" customWidth="1"/>
    <col min="2314" max="2314" width="9.140625" style="37" customWidth="1"/>
    <col min="2315" max="2315" width="9.42578125" style="37" customWidth="1"/>
    <col min="2316" max="2316" width="9.140625" style="37" customWidth="1"/>
    <col min="2317" max="2317" width="9.85546875" style="37" customWidth="1"/>
    <col min="2318" max="2562" width="11.42578125" style="37"/>
    <col min="2563" max="2563" width="24.42578125" style="37" customWidth="1"/>
    <col min="2564" max="2564" width="8.5703125" style="37" customWidth="1"/>
    <col min="2565" max="2566" width="9.140625" style="37" customWidth="1"/>
    <col min="2567" max="2567" width="8.42578125" style="37" customWidth="1"/>
    <col min="2568" max="2568" width="9" style="37" customWidth="1"/>
    <col min="2569" max="2569" width="9.5703125" style="37" customWidth="1"/>
    <col min="2570" max="2570" width="9.140625" style="37" customWidth="1"/>
    <col min="2571" max="2571" width="9.42578125" style="37" customWidth="1"/>
    <col min="2572" max="2572" width="9.140625" style="37" customWidth="1"/>
    <col min="2573" max="2573" width="9.85546875" style="37" customWidth="1"/>
    <col min="2574" max="2818" width="11.42578125" style="37"/>
    <col min="2819" max="2819" width="24.42578125" style="37" customWidth="1"/>
    <col min="2820" max="2820" width="8.5703125" style="37" customWidth="1"/>
    <col min="2821" max="2822" width="9.140625" style="37" customWidth="1"/>
    <col min="2823" max="2823" width="8.42578125" style="37" customWidth="1"/>
    <col min="2824" max="2824" width="9" style="37" customWidth="1"/>
    <col min="2825" max="2825" width="9.5703125" style="37" customWidth="1"/>
    <col min="2826" max="2826" width="9.140625" style="37" customWidth="1"/>
    <col min="2827" max="2827" width="9.42578125" style="37" customWidth="1"/>
    <col min="2828" max="2828" width="9.140625" style="37" customWidth="1"/>
    <col min="2829" max="2829" width="9.85546875" style="37" customWidth="1"/>
    <col min="2830" max="3074" width="11.42578125" style="37"/>
    <col min="3075" max="3075" width="24.42578125" style="37" customWidth="1"/>
    <col min="3076" max="3076" width="8.5703125" style="37" customWidth="1"/>
    <col min="3077" max="3078" width="9.140625" style="37" customWidth="1"/>
    <col min="3079" max="3079" width="8.42578125" style="37" customWidth="1"/>
    <col min="3080" max="3080" width="9" style="37" customWidth="1"/>
    <col min="3081" max="3081" width="9.5703125" style="37" customWidth="1"/>
    <col min="3082" max="3082" width="9.140625" style="37" customWidth="1"/>
    <col min="3083" max="3083" width="9.42578125" style="37" customWidth="1"/>
    <col min="3084" max="3084" width="9.140625" style="37" customWidth="1"/>
    <col min="3085" max="3085" width="9.85546875" style="37" customWidth="1"/>
    <col min="3086" max="3330" width="11.42578125" style="37"/>
    <col min="3331" max="3331" width="24.42578125" style="37" customWidth="1"/>
    <col min="3332" max="3332" width="8.5703125" style="37" customWidth="1"/>
    <col min="3333" max="3334" width="9.140625" style="37" customWidth="1"/>
    <col min="3335" max="3335" width="8.42578125" style="37" customWidth="1"/>
    <col min="3336" max="3336" width="9" style="37" customWidth="1"/>
    <col min="3337" max="3337" width="9.5703125" style="37" customWidth="1"/>
    <col min="3338" max="3338" width="9.140625" style="37" customWidth="1"/>
    <col min="3339" max="3339" width="9.42578125" style="37" customWidth="1"/>
    <col min="3340" max="3340" width="9.140625" style="37" customWidth="1"/>
    <col min="3341" max="3341" width="9.85546875" style="37" customWidth="1"/>
    <col min="3342" max="3586" width="11.42578125" style="37"/>
    <col min="3587" max="3587" width="24.42578125" style="37" customWidth="1"/>
    <col min="3588" max="3588" width="8.5703125" style="37" customWidth="1"/>
    <col min="3589" max="3590" width="9.140625" style="37" customWidth="1"/>
    <col min="3591" max="3591" width="8.42578125" style="37" customWidth="1"/>
    <col min="3592" max="3592" width="9" style="37" customWidth="1"/>
    <col min="3593" max="3593" width="9.5703125" style="37" customWidth="1"/>
    <col min="3594" max="3594" width="9.140625" style="37" customWidth="1"/>
    <col min="3595" max="3595" width="9.42578125" style="37" customWidth="1"/>
    <col min="3596" max="3596" width="9.140625" style="37" customWidth="1"/>
    <col min="3597" max="3597" width="9.85546875" style="37" customWidth="1"/>
    <col min="3598" max="3842" width="11.42578125" style="37"/>
    <col min="3843" max="3843" width="24.42578125" style="37" customWidth="1"/>
    <col min="3844" max="3844" width="8.5703125" style="37" customWidth="1"/>
    <col min="3845" max="3846" width="9.140625" style="37" customWidth="1"/>
    <col min="3847" max="3847" width="8.42578125" style="37" customWidth="1"/>
    <col min="3848" max="3848" width="9" style="37" customWidth="1"/>
    <col min="3849" max="3849" width="9.5703125" style="37" customWidth="1"/>
    <col min="3850" max="3850" width="9.140625" style="37" customWidth="1"/>
    <col min="3851" max="3851" width="9.42578125" style="37" customWidth="1"/>
    <col min="3852" max="3852" width="9.140625" style="37" customWidth="1"/>
    <col min="3853" max="3853" width="9.85546875" style="37" customWidth="1"/>
    <col min="3854" max="4098" width="11.42578125" style="37"/>
    <col min="4099" max="4099" width="24.42578125" style="37" customWidth="1"/>
    <col min="4100" max="4100" width="8.5703125" style="37" customWidth="1"/>
    <col min="4101" max="4102" width="9.140625" style="37" customWidth="1"/>
    <col min="4103" max="4103" width="8.42578125" style="37" customWidth="1"/>
    <col min="4104" max="4104" width="9" style="37" customWidth="1"/>
    <col min="4105" max="4105" width="9.5703125" style="37" customWidth="1"/>
    <col min="4106" max="4106" width="9.140625" style="37" customWidth="1"/>
    <col min="4107" max="4107" width="9.42578125" style="37" customWidth="1"/>
    <col min="4108" max="4108" width="9.140625" style="37" customWidth="1"/>
    <col min="4109" max="4109" width="9.85546875" style="37" customWidth="1"/>
    <col min="4110" max="4354" width="11.42578125" style="37"/>
    <col min="4355" max="4355" width="24.42578125" style="37" customWidth="1"/>
    <col min="4356" max="4356" width="8.5703125" style="37" customWidth="1"/>
    <col min="4357" max="4358" width="9.140625" style="37" customWidth="1"/>
    <col min="4359" max="4359" width="8.42578125" style="37" customWidth="1"/>
    <col min="4360" max="4360" width="9" style="37" customWidth="1"/>
    <col min="4361" max="4361" width="9.5703125" style="37" customWidth="1"/>
    <col min="4362" max="4362" width="9.140625" style="37" customWidth="1"/>
    <col min="4363" max="4363" width="9.42578125" style="37" customWidth="1"/>
    <col min="4364" max="4364" width="9.140625" style="37" customWidth="1"/>
    <col min="4365" max="4365" width="9.85546875" style="37" customWidth="1"/>
    <col min="4366" max="4610" width="11.42578125" style="37"/>
    <col min="4611" max="4611" width="24.42578125" style="37" customWidth="1"/>
    <col min="4612" max="4612" width="8.5703125" style="37" customWidth="1"/>
    <col min="4613" max="4614" width="9.140625" style="37" customWidth="1"/>
    <col min="4615" max="4615" width="8.42578125" style="37" customWidth="1"/>
    <col min="4616" max="4616" width="9" style="37" customWidth="1"/>
    <col min="4617" max="4617" width="9.5703125" style="37" customWidth="1"/>
    <col min="4618" max="4618" width="9.140625" style="37" customWidth="1"/>
    <col min="4619" max="4619" width="9.42578125" style="37" customWidth="1"/>
    <col min="4620" max="4620" width="9.140625" style="37" customWidth="1"/>
    <col min="4621" max="4621" width="9.85546875" style="37" customWidth="1"/>
    <col min="4622" max="4866" width="11.42578125" style="37"/>
    <col min="4867" max="4867" width="24.42578125" style="37" customWidth="1"/>
    <col min="4868" max="4868" width="8.5703125" style="37" customWidth="1"/>
    <col min="4869" max="4870" width="9.140625" style="37" customWidth="1"/>
    <col min="4871" max="4871" width="8.42578125" style="37" customWidth="1"/>
    <col min="4872" max="4872" width="9" style="37" customWidth="1"/>
    <col min="4873" max="4873" width="9.5703125" style="37" customWidth="1"/>
    <col min="4874" max="4874" width="9.140625" style="37" customWidth="1"/>
    <col min="4875" max="4875" width="9.42578125" style="37" customWidth="1"/>
    <col min="4876" max="4876" width="9.140625" style="37" customWidth="1"/>
    <col min="4877" max="4877" width="9.85546875" style="37" customWidth="1"/>
    <col min="4878" max="5122" width="11.42578125" style="37"/>
    <col min="5123" max="5123" width="24.42578125" style="37" customWidth="1"/>
    <col min="5124" max="5124" width="8.5703125" style="37" customWidth="1"/>
    <col min="5125" max="5126" width="9.140625" style="37" customWidth="1"/>
    <col min="5127" max="5127" width="8.42578125" style="37" customWidth="1"/>
    <col min="5128" max="5128" width="9" style="37" customWidth="1"/>
    <col min="5129" max="5129" width="9.5703125" style="37" customWidth="1"/>
    <col min="5130" max="5130" width="9.140625" style="37" customWidth="1"/>
    <col min="5131" max="5131" width="9.42578125" style="37" customWidth="1"/>
    <col min="5132" max="5132" width="9.140625" style="37" customWidth="1"/>
    <col min="5133" max="5133" width="9.85546875" style="37" customWidth="1"/>
    <col min="5134" max="5378" width="11.42578125" style="37"/>
    <col min="5379" max="5379" width="24.42578125" style="37" customWidth="1"/>
    <col min="5380" max="5380" width="8.5703125" style="37" customWidth="1"/>
    <col min="5381" max="5382" width="9.140625" style="37" customWidth="1"/>
    <col min="5383" max="5383" width="8.42578125" style="37" customWidth="1"/>
    <col min="5384" max="5384" width="9" style="37" customWidth="1"/>
    <col min="5385" max="5385" width="9.5703125" style="37" customWidth="1"/>
    <col min="5386" max="5386" width="9.140625" style="37" customWidth="1"/>
    <col min="5387" max="5387" width="9.42578125" style="37" customWidth="1"/>
    <col min="5388" max="5388" width="9.140625" style="37" customWidth="1"/>
    <col min="5389" max="5389" width="9.85546875" style="37" customWidth="1"/>
    <col min="5390" max="5634" width="11.42578125" style="37"/>
    <col min="5635" max="5635" width="24.42578125" style="37" customWidth="1"/>
    <col min="5636" max="5636" width="8.5703125" style="37" customWidth="1"/>
    <col min="5637" max="5638" width="9.140625" style="37" customWidth="1"/>
    <col min="5639" max="5639" width="8.42578125" style="37" customWidth="1"/>
    <col min="5640" max="5640" width="9" style="37" customWidth="1"/>
    <col min="5641" max="5641" width="9.5703125" style="37" customWidth="1"/>
    <col min="5642" max="5642" width="9.140625" style="37" customWidth="1"/>
    <col min="5643" max="5643" width="9.42578125" style="37" customWidth="1"/>
    <col min="5644" max="5644" width="9.140625" style="37" customWidth="1"/>
    <col min="5645" max="5645" width="9.85546875" style="37" customWidth="1"/>
    <col min="5646" max="5890" width="11.42578125" style="37"/>
    <col min="5891" max="5891" width="24.42578125" style="37" customWidth="1"/>
    <col min="5892" max="5892" width="8.5703125" style="37" customWidth="1"/>
    <col min="5893" max="5894" width="9.140625" style="37" customWidth="1"/>
    <col min="5895" max="5895" width="8.42578125" style="37" customWidth="1"/>
    <col min="5896" max="5896" width="9" style="37" customWidth="1"/>
    <col min="5897" max="5897" width="9.5703125" style="37" customWidth="1"/>
    <col min="5898" max="5898" width="9.140625" style="37" customWidth="1"/>
    <col min="5899" max="5899" width="9.42578125" style="37" customWidth="1"/>
    <col min="5900" max="5900" width="9.140625" style="37" customWidth="1"/>
    <col min="5901" max="5901" width="9.85546875" style="37" customWidth="1"/>
    <col min="5902" max="6146" width="11.42578125" style="37"/>
    <col min="6147" max="6147" width="24.42578125" style="37" customWidth="1"/>
    <col min="6148" max="6148" width="8.5703125" style="37" customWidth="1"/>
    <col min="6149" max="6150" width="9.140625" style="37" customWidth="1"/>
    <col min="6151" max="6151" width="8.42578125" style="37" customWidth="1"/>
    <col min="6152" max="6152" width="9" style="37" customWidth="1"/>
    <col min="6153" max="6153" width="9.5703125" style="37" customWidth="1"/>
    <col min="6154" max="6154" width="9.140625" style="37" customWidth="1"/>
    <col min="6155" max="6155" width="9.42578125" style="37" customWidth="1"/>
    <col min="6156" max="6156" width="9.140625" style="37" customWidth="1"/>
    <col min="6157" max="6157" width="9.85546875" style="37" customWidth="1"/>
    <col min="6158" max="6402" width="11.42578125" style="37"/>
    <col min="6403" max="6403" width="24.42578125" style="37" customWidth="1"/>
    <col min="6404" max="6404" width="8.5703125" style="37" customWidth="1"/>
    <col min="6405" max="6406" width="9.140625" style="37" customWidth="1"/>
    <col min="6407" max="6407" width="8.42578125" style="37" customWidth="1"/>
    <col min="6408" max="6408" width="9" style="37" customWidth="1"/>
    <col min="6409" max="6409" width="9.5703125" style="37" customWidth="1"/>
    <col min="6410" max="6410" width="9.140625" style="37" customWidth="1"/>
    <col min="6411" max="6411" width="9.42578125" style="37" customWidth="1"/>
    <col min="6412" max="6412" width="9.140625" style="37" customWidth="1"/>
    <col min="6413" max="6413" width="9.85546875" style="37" customWidth="1"/>
    <col min="6414" max="6658" width="11.42578125" style="37"/>
    <col min="6659" max="6659" width="24.42578125" style="37" customWidth="1"/>
    <col min="6660" max="6660" width="8.5703125" style="37" customWidth="1"/>
    <col min="6661" max="6662" width="9.140625" style="37" customWidth="1"/>
    <col min="6663" max="6663" width="8.42578125" style="37" customWidth="1"/>
    <col min="6664" max="6664" width="9" style="37" customWidth="1"/>
    <col min="6665" max="6665" width="9.5703125" style="37" customWidth="1"/>
    <col min="6666" max="6666" width="9.140625" style="37" customWidth="1"/>
    <col min="6667" max="6667" width="9.42578125" style="37" customWidth="1"/>
    <col min="6668" max="6668" width="9.140625" style="37" customWidth="1"/>
    <col min="6669" max="6669" width="9.85546875" style="37" customWidth="1"/>
    <col min="6670" max="6914" width="11.42578125" style="37"/>
    <col min="6915" max="6915" width="24.42578125" style="37" customWidth="1"/>
    <col min="6916" max="6916" width="8.5703125" style="37" customWidth="1"/>
    <col min="6917" max="6918" width="9.140625" style="37" customWidth="1"/>
    <col min="6919" max="6919" width="8.42578125" style="37" customWidth="1"/>
    <col min="6920" max="6920" width="9" style="37" customWidth="1"/>
    <col min="6921" max="6921" width="9.5703125" style="37" customWidth="1"/>
    <col min="6922" max="6922" width="9.140625" style="37" customWidth="1"/>
    <col min="6923" max="6923" width="9.42578125" style="37" customWidth="1"/>
    <col min="6924" max="6924" width="9.140625" style="37" customWidth="1"/>
    <col min="6925" max="6925" width="9.85546875" style="37" customWidth="1"/>
    <col min="6926" max="7170" width="11.42578125" style="37"/>
    <col min="7171" max="7171" width="24.42578125" style="37" customWidth="1"/>
    <col min="7172" max="7172" width="8.5703125" style="37" customWidth="1"/>
    <col min="7173" max="7174" width="9.140625" style="37" customWidth="1"/>
    <col min="7175" max="7175" width="8.42578125" style="37" customWidth="1"/>
    <col min="7176" max="7176" width="9" style="37" customWidth="1"/>
    <col min="7177" max="7177" width="9.5703125" style="37" customWidth="1"/>
    <col min="7178" max="7178" width="9.140625" style="37" customWidth="1"/>
    <col min="7179" max="7179" width="9.42578125" style="37" customWidth="1"/>
    <col min="7180" max="7180" width="9.140625" style="37" customWidth="1"/>
    <col min="7181" max="7181" width="9.85546875" style="37" customWidth="1"/>
    <col min="7182" max="7426" width="11.42578125" style="37"/>
    <col min="7427" max="7427" width="24.42578125" style="37" customWidth="1"/>
    <col min="7428" max="7428" width="8.5703125" style="37" customWidth="1"/>
    <col min="7429" max="7430" width="9.140625" style="37" customWidth="1"/>
    <col min="7431" max="7431" width="8.42578125" style="37" customWidth="1"/>
    <col min="7432" max="7432" width="9" style="37" customWidth="1"/>
    <col min="7433" max="7433" width="9.5703125" style="37" customWidth="1"/>
    <col min="7434" max="7434" width="9.140625" style="37" customWidth="1"/>
    <col min="7435" max="7435" width="9.42578125" style="37" customWidth="1"/>
    <col min="7436" max="7436" width="9.140625" style="37" customWidth="1"/>
    <col min="7437" max="7437" width="9.85546875" style="37" customWidth="1"/>
    <col min="7438" max="7682" width="11.42578125" style="37"/>
    <col min="7683" max="7683" width="24.42578125" style="37" customWidth="1"/>
    <col min="7684" max="7684" width="8.5703125" style="37" customWidth="1"/>
    <col min="7685" max="7686" width="9.140625" style="37" customWidth="1"/>
    <col min="7687" max="7687" width="8.42578125" style="37" customWidth="1"/>
    <col min="7688" max="7688" width="9" style="37" customWidth="1"/>
    <col min="7689" max="7689" width="9.5703125" style="37" customWidth="1"/>
    <col min="7690" max="7690" width="9.140625" style="37" customWidth="1"/>
    <col min="7691" max="7691" width="9.42578125" style="37" customWidth="1"/>
    <col min="7692" max="7692" width="9.140625" style="37" customWidth="1"/>
    <col min="7693" max="7693" width="9.85546875" style="37" customWidth="1"/>
    <col min="7694" max="7938" width="11.42578125" style="37"/>
    <col min="7939" max="7939" width="24.42578125" style="37" customWidth="1"/>
    <col min="7940" max="7940" width="8.5703125" style="37" customWidth="1"/>
    <col min="7941" max="7942" width="9.140625" style="37" customWidth="1"/>
    <col min="7943" max="7943" width="8.42578125" style="37" customWidth="1"/>
    <col min="7944" max="7944" width="9" style="37" customWidth="1"/>
    <col min="7945" max="7945" width="9.5703125" style="37" customWidth="1"/>
    <col min="7946" max="7946" width="9.140625" style="37" customWidth="1"/>
    <col min="7947" max="7947" width="9.42578125" style="37" customWidth="1"/>
    <col min="7948" max="7948" width="9.140625" style="37" customWidth="1"/>
    <col min="7949" max="7949" width="9.85546875" style="37" customWidth="1"/>
    <col min="7950" max="8194" width="11.42578125" style="37"/>
    <col min="8195" max="8195" width="24.42578125" style="37" customWidth="1"/>
    <col min="8196" max="8196" width="8.5703125" style="37" customWidth="1"/>
    <col min="8197" max="8198" width="9.140625" style="37" customWidth="1"/>
    <col min="8199" max="8199" width="8.42578125" style="37" customWidth="1"/>
    <col min="8200" max="8200" width="9" style="37" customWidth="1"/>
    <col min="8201" max="8201" width="9.5703125" style="37" customWidth="1"/>
    <col min="8202" max="8202" width="9.140625" style="37" customWidth="1"/>
    <col min="8203" max="8203" width="9.42578125" style="37" customWidth="1"/>
    <col min="8204" max="8204" width="9.140625" style="37" customWidth="1"/>
    <col min="8205" max="8205" width="9.85546875" style="37" customWidth="1"/>
    <col min="8206" max="8450" width="11.42578125" style="37"/>
    <col min="8451" max="8451" width="24.42578125" style="37" customWidth="1"/>
    <col min="8452" max="8452" width="8.5703125" style="37" customWidth="1"/>
    <col min="8453" max="8454" width="9.140625" style="37" customWidth="1"/>
    <col min="8455" max="8455" width="8.42578125" style="37" customWidth="1"/>
    <col min="8456" max="8456" width="9" style="37" customWidth="1"/>
    <col min="8457" max="8457" width="9.5703125" style="37" customWidth="1"/>
    <col min="8458" max="8458" width="9.140625" style="37" customWidth="1"/>
    <col min="8459" max="8459" width="9.42578125" style="37" customWidth="1"/>
    <col min="8460" max="8460" width="9.140625" style="37" customWidth="1"/>
    <col min="8461" max="8461" width="9.85546875" style="37" customWidth="1"/>
    <col min="8462" max="8706" width="11.42578125" style="37"/>
    <col min="8707" max="8707" width="24.42578125" style="37" customWidth="1"/>
    <col min="8708" max="8708" width="8.5703125" style="37" customWidth="1"/>
    <col min="8709" max="8710" width="9.140625" style="37" customWidth="1"/>
    <col min="8711" max="8711" width="8.42578125" style="37" customWidth="1"/>
    <col min="8712" max="8712" width="9" style="37" customWidth="1"/>
    <col min="8713" max="8713" width="9.5703125" style="37" customWidth="1"/>
    <col min="8714" max="8714" width="9.140625" style="37" customWidth="1"/>
    <col min="8715" max="8715" width="9.42578125" style="37" customWidth="1"/>
    <col min="8716" max="8716" width="9.140625" style="37" customWidth="1"/>
    <col min="8717" max="8717" width="9.85546875" style="37" customWidth="1"/>
    <col min="8718" max="8962" width="11.42578125" style="37"/>
    <col min="8963" max="8963" width="24.42578125" style="37" customWidth="1"/>
    <col min="8964" max="8964" width="8.5703125" style="37" customWidth="1"/>
    <col min="8965" max="8966" width="9.140625" style="37" customWidth="1"/>
    <col min="8967" max="8967" width="8.42578125" style="37" customWidth="1"/>
    <col min="8968" max="8968" width="9" style="37" customWidth="1"/>
    <col min="8969" max="8969" width="9.5703125" style="37" customWidth="1"/>
    <col min="8970" max="8970" width="9.140625" style="37" customWidth="1"/>
    <col min="8971" max="8971" width="9.42578125" style="37" customWidth="1"/>
    <col min="8972" max="8972" width="9.140625" style="37" customWidth="1"/>
    <col min="8973" max="8973" width="9.85546875" style="37" customWidth="1"/>
    <col min="8974" max="9218" width="11.42578125" style="37"/>
    <col min="9219" max="9219" width="24.42578125" style="37" customWidth="1"/>
    <col min="9220" max="9220" width="8.5703125" style="37" customWidth="1"/>
    <col min="9221" max="9222" width="9.140625" style="37" customWidth="1"/>
    <col min="9223" max="9223" width="8.42578125" style="37" customWidth="1"/>
    <col min="9224" max="9224" width="9" style="37" customWidth="1"/>
    <col min="9225" max="9225" width="9.5703125" style="37" customWidth="1"/>
    <col min="9226" max="9226" width="9.140625" style="37" customWidth="1"/>
    <col min="9227" max="9227" width="9.42578125" style="37" customWidth="1"/>
    <col min="9228" max="9228" width="9.140625" style="37" customWidth="1"/>
    <col min="9229" max="9229" width="9.85546875" style="37" customWidth="1"/>
    <col min="9230" max="9474" width="11.42578125" style="37"/>
    <col min="9475" max="9475" width="24.42578125" style="37" customWidth="1"/>
    <col min="9476" max="9476" width="8.5703125" style="37" customWidth="1"/>
    <col min="9477" max="9478" width="9.140625" style="37" customWidth="1"/>
    <col min="9479" max="9479" width="8.42578125" style="37" customWidth="1"/>
    <col min="9480" max="9480" width="9" style="37" customWidth="1"/>
    <col min="9481" max="9481" width="9.5703125" style="37" customWidth="1"/>
    <col min="9482" max="9482" width="9.140625" style="37" customWidth="1"/>
    <col min="9483" max="9483" width="9.42578125" style="37" customWidth="1"/>
    <col min="9484" max="9484" width="9.140625" style="37" customWidth="1"/>
    <col min="9485" max="9485" width="9.85546875" style="37" customWidth="1"/>
    <col min="9486" max="9730" width="11.42578125" style="37"/>
    <col min="9731" max="9731" width="24.42578125" style="37" customWidth="1"/>
    <col min="9732" max="9732" width="8.5703125" style="37" customWidth="1"/>
    <col min="9733" max="9734" width="9.140625" style="37" customWidth="1"/>
    <col min="9735" max="9735" width="8.42578125" style="37" customWidth="1"/>
    <col min="9736" max="9736" width="9" style="37" customWidth="1"/>
    <col min="9737" max="9737" width="9.5703125" style="37" customWidth="1"/>
    <col min="9738" max="9738" width="9.140625" style="37" customWidth="1"/>
    <col min="9739" max="9739" width="9.42578125" style="37" customWidth="1"/>
    <col min="9740" max="9740" width="9.140625" style="37" customWidth="1"/>
    <col min="9741" max="9741" width="9.85546875" style="37" customWidth="1"/>
    <col min="9742" max="9986" width="11.42578125" style="37"/>
    <col min="9987" max="9987" width="24.42578125" style="37" customWidth="1"/>
    <col min="9988" max="9988" width="8.5703125" style="37" customWidth="1"/>
    <col min="9989" max="9990" width="9.140625" style="37" customWidth="1"/>
    <col min="9991" max="9991" width="8.42578125" style="37" customWidth="1"/>
    <col min="9992" max="9992" width="9" style="37" customWidth="1"/>
    <col min="9993" max="9993" width="9.5703125" style="37" customWidth="1"/>
    <col min="9994" max="9994" width="9.140625" style="37" customWidth="1"/>
    <col min="9995" max="9995" width="9.42578125" style="37" customWidth="1"/>
    <col min="9996" max="9996" width="9.140625" style="37" customWidth="1"/>
    <col min="9997" max="9997" width="9.85546875" style="37" customWidth="1"/>
    <col min="9998" max="10242" width="11.42578125" style="37"/>
    <col min="10243" max="10243" width="24.42578125" style="37" customWidth="1"/>
    <col min="10244" max="10244" width="8.5703125" style="37" customWidth="1"/>
    <col min="10245" max="10246" width="9.140625" style="37" customWidth="1"/>
    <col min="10247" max="10247" width="8.42578125" style="37" customWidth="1"/>
    <col min="10248" max="10248" width="9" style="37" customWidth="1"/>
    <col min="10249" max="10249" width="9.5703125" style="37" customWidth="1"/>
    <col min="10250" max="10250" width="9.140625" style="37" customWidth="1"/>
    <col min="10251" max="10251" width="9.42578125" style="37" customWidth="1"/>
    <col min="10252" max="10252" width="9.140625" style="37" customWidth="1"/>
    <col min="10253" max="10253" width="9.85546875" style="37" customWidth="1"/>
    <col min="10254" max="10498" width="11.42578125" style="37"/>
    <col min="10499" max="10499" width="24.42578125" style="37" customWidth="1"/>
    <col min="10500" max="10500" width="8.5703125" style="37" customWidth="1"/>
    <col min="10501" max="10502" width="9.140625" style="37" customWidth="1"/>
    <col min="10503" max="10503" width="8.42578125" style="37" customWidth="1"/>
    <col min="10504" max="10504" width="9" style="37" customWidth="1"/>
    <col min="10505" max="10505" width="9.5703125" style="37" customWidth="1"/>
    <col min="10506" max="10506" width="9.140625" style="37" customWidth="1"/>
    <col min="10507" max="10507" width="9.42578125" style="37" customWidth="1"/>
    <col min="10508" max="10508" width="9.140625" style="37" customWidth="1"/>
    <col min="10509" max="10509" width="9.85546875" style="37" customWidth="1"/>
    <col min="10510" max="10754" width="11.42578125" style="37"/>
    <col min="10755" max="10755" width="24.42578125" style="37" customWidth="1"/>
    <col min="10756" max="10756" width="8.5703125" style="37" customWidth="1"/>
    <col min="10757" max="10758" width="9.140625" style="37" customWidth="1"/>
    <col min="10759" max="10759" width="8.42578125" style="37" customWidth="1"/>
    <col min="10760" max="10760" width="9" style="37" customWidth="1"/>
    <col min="10761" max="10761" width="9.5703125" style="37" customWidth="1"/>
    <col min="10762" max="10762" width="9.140625" style="37" customWidth="1"/>
    <col min="10763" max="10763" width="9.42578125" style="37" customWidth="1"/>
    <col min="10764" max="10764" width="9.140625" style="37" customWidth="1"/>
    <col min="10765" max="10765" width="9.85546875" style="37" customWidth="1"/>
    <col min="10766" max="11010" width="11.42578125" style="37"/>
    <col min="11011" max="11011" width="24.42578125" style="37" customWidth="1"/>
    <col min="11012" max="11012" width="8.5703125" style="37" customWidth="1"/>
    <col min="11013" max="11014" width="9.140625" style="37" customWidth="1"/>
    <col min="11015" max="11015" width="8.42578125" style="37" customWidth="1"/>
    <col min="11016" max="11016" width="9" style="37" customWidth="1"/>
    <col min="11017" max="11017" width="9.5703125" style="37" customWidth="1"/>
    <col min="11018" max="11018" width="9.140625" style="37" customWidth="1"/>
    <col min="11019" max="11019" width="9.42578125" style="37" customWidth="1"/>
    <col min="11020" max="11020" width="9.140625" style="37" customWidth="1"/>
    <col min="11021" max="11021" width="9.85546875" style="37" customWidth="1"/>
    <col min="11022" max="11266" width="11.42578125" style="37"/>
    <col min="11267" max="11267" width="24.42578125" style="37" customWidth="1"/>
    <col min="11268" max="11268" width="8.5703125" style="37" customWidth="1"/>
    <col min="11269" max="11270" width="9.140625" style="37" customWidth="1"/>
    <col min="11271" max="11271" width="8.42578125" style="37" customWidth="1"/>
    <col min="11272" max="11272" width="9" style="37" customWidth="1"/>
    <col min="11273" max="11273" width="9.5703125" style="37" customWidth="1"/>
    <col min="11274" max="11274" width="9.140625" style="37" customWidth="1"/>
    <col min="11275" max="11275" width="9.42578125" style="37" customWidth="1"/>
    <col min="11276" max="11276" width="9.140625" style="37" customWidth="1"/>
    <col min="11277" max="11277" width="9.85546875" style="37" customWidth="1"/>
    <col min="11278" max="11522" width="11.42578125" style="37"/>
    <col min="11523" max="11523" width="24.42578125" style="37" customWidth="1"/>
    <col min="11524" max="11524" width="8.5703125" style="37" customWidth="1"/>
    <col min="11525" max="11526" width="9.140625" style="37" customWidth="1"/>
    <col min="11527" max="11527" width="8.42578125" style="37" customWidth="1"/>
    <col min="11528" max="11528" width="9" style="37" customWidth="1"/>
    <col min="11529" max="11529" width="9.5703125" style="37" customWidth="1"/>
    <col min="11530" max="11530" width="9.140625" style="37" customWidth="1"/>
    <col min="11531" max="11531" width="9.42578125" style="37" customWidth="1"/>
    <col min="11532" max="11532" width="9.140625" style="37" customWidth="1"/>
    <col min="11533" max="11533" width="9.85546875" style="37" customWidth="1"/>
    <col min="11534" max="11778" width="11.42578125" style="37"/>
    <col min="11779" max="11779" width="24.42578125" style="37" customWidth="1"/>
    <col min="11780" max="11780" width="8.5703125" style="37" customWidth="1"/>
    <col min="11781" max="11782" width="9.140625" style="37" customWidth="1"/>
    <col min="11783" max="11783" width="8.42578125" style="37" customWidth="1"/>
    <col min="11784" max="11784" width="9" style="37" customWidth="1"/>
    <col min="11785" max="11785" width="9.5703125" style="37" customWidth="1"/>
    <col min="11786" max="11786" width="9.140625" style="37" customWidth="1"/>
    <col min="11787" max="11787" width="9.42578125" style="37" customWidth="1"/>
    <col min="11788" max="11788" width="9.140625" style="37" customWidth="1"/>
    <col min="11789" max="11789" width="9.85546875" style="37" customWidth="1"/>
    <col min="11790" max="12034" width="11.42578125" style="37"/>
    <col min="12035" max="12035" width="24.42578125" style="37" customWidth="1"/>
    <col min="12036" max="12036" width="8.5703125" style="37" customWidth="1"/>
    <col min="12037" max="12038" width="9.140625" style="37" customWidth="1"/>
    <col min="12039" max="12039" width="8.42578125" style="37" customWidth="1"/>
    <col min="12040" max="12040" width="9" style="37" customWidth="1"/>
    <col min="12041" max="12041" width="9.5703125" style="37" customWidth="1"/>
    <col min="12042" max="12042" width="9.140625" style="37" customWidth="1"/>
    <col min="12043" max="12043" width="9.42578125" style="37" customWidth="1"/>
    <col min="12044" max="12044" width="9.140625" style="37" customWidth="1"/>
    <col min="12045" max="12045" width="9.85546875" style="37" customWidth="1"/>
    <col min="12046" max="12290" width="11.42578125" style="37"/>
    <col min="12291" max="12291" width="24.42578125" style="37" customWidth="1"/>
    <col min="12292" max="12292" width="8.5703125" style="37" customWidth="1"/>
    <col min="12293" max="12294" width="9.140625" style="37" customWidth="1"/>
    <col min="12295" max="12295" width="8.42578125" style="37" customWidth="1"/>
    <col min="12296" max="12296" width="9" style="37" customWidth="1"/>
    <col min="12297" max="12297" width="9.5703125" style="37" customWidth="1"/>
    <col min="12298" max="12298" width="9.140625" style="37" customWidth="1"/>
    <col min="12299" max="12299" width="9.42578125" style="37" customWidth="1"/>
    <col min="12300" max="12300" width="9.140625" style="37" customWidth="1"/>
    <col min="12301" max="12301" width="9.85546875" style="37" customWidth="1"/>
    <col min="12302" max="12546" width="11.42578125" style="37"/>
    <col min="12547" max="12547" width="24.42578125" style="37" customWidth="1"/>
    <col min="12548" max="12548" width="8.5703125" style="37" customWidth="1"/>
    <col min="12549" max="12550" width="9.140625" style="37" customWidth="1"/>
    <col min="12551" max="12551" width="8.42578125" style="37" customWidth="1"/>
    <col min="12552" max="12552" width="9" style="37" customWidth="1"/>
    <col min="12553" max="12553" width="9.5703125" style="37" customWidth="1"/>
    <col min="12554" max="12554" width="9.140625" style="37" customWidth="1"/>
    <col min="12555" max="12555" width="9.42578125" style="37" customWidth="1"/>
    <col min="12556" max="12556" width="9.140625" style="37" customWidth="1"/>
    <col min="12557" max="12557" width="9.85546875" style="37" customWidth="1"/>
    <col min="12558" max="12802" width="11.42578125" style="37"/>
    <col min="12803" max="12803" width="24.42578125" style="37" customWidth="1"/>
    <col min="12804" max="12804" width="8.5703125" style="37" customWidth="1"/>
    <col min="12805" max="12806" width="9.140625" style="37" customWidth="1"/>
    <col min="12807" max="12807" width="8.42578125" style="37" customWidth="1"/>
    <col min="12808" max="12808" width="9" style="37" customWidth="1"/>
    <col min="12809" max="12809" width="9.5703125" style="37" customWidth="1"/>
    <col min="12810" max="12810" width="9.140625" style="37" customWidth="1"/>
    <col min="12811" max="12811" width="9.42578125" style="37" customWidth="1"/>
    <col min="12812" max="12812" width="9.140625" style="37" customWidth="1"/>
    <col min="12813" max="12813" width="9.85546875" style="37" customWidth="1"/>
    <col min="12814" max="13058" width="11.42578125" style="37"/>
    <col min="13059" max="13059" width="24.42578125" style="37" customWidth="1"/>
    <col min="13060" max="13060" width="8.5703125" style="37" customWidth="1"/>
    <col min="13061" max="13062" width="9.140625" style="37" customWidth="1"/>
    <col min="13063" max="13063" width="8.42578125" style="37" customWidth="1"/>
    <col min="13064" max="13064" width="9" style="37" customWidth="1"/>
    <col min="13065" max="13065" width="9.5703125" style="37" customWidth="1"/>
    <col min="13066" max="13066" width="9.140625" style="37" customWidth="1"/>
    <col min="13067" max="13067" width="9.42578125" style="37" customWidth="1"/>
    <col min="13068" max="13068" width="9.140625" style="37" customWidth="1"/>
    <col min="13069" max="13069" width="9.85546875" style="37" customWidth="1"/>
    <col min="13070" max="13314" width="11.42578125" style="37"/>
    <col min="13315" max="13315" width="24.42578125" style="37" customWidth="1"/>
    <col min="13316" max="13316" width="8.5703125" style="37" customWidth="1"/>
    <col min="13317" max="13318" width="9.140625" style="37" customWidth="1"/>
    <col min="13319" max="13319" width="8.42578125" style="37" customWidth="1"/>
    <col min="13320" max="13320" width="9" style="37" customWidth="1"/>
    <col min="13321" max="13321" width="9.5703125" style="37" customWidth="1"/>
    <col min="13322" max="13322" width="9.140625" style="37" customWidth="1"/>
    <col min="13323" max="13323" width="9.42578125" style="37" customWidth="1"/>
    <col min="13324" max="13324" width="9.140625" style="37" customWidth="1"/>
    <col min="13325" max="13325" width="9.85546875" style="37" customWidth="1"/>
    <col min="13326" max="13570" width="11.42578125" style="37"/>
    <col min="13571" max="13571" width="24.42578125" style="37" customWidth="1"/>
    <col min="13572" max="13572" width="8.5703125" style="37" customWidth="1"/>
    <col min="13573" max="13574" width="9.140625" style="37" customWidth="1"/>
    <col min="13575" max="13575" width="8.42578125" style="37" customWidth="1"/>
    <col min="13576" max="13576" width="9" style="37" customWidth="1"/>
    <col min="13577" max="13577" width="9.5703125" style="37" customWidth="1"/>
    <col min="13578" max="13578" width="9.140625" style="37" customWidth="1"/>
    <col min="13579" max="13579" width="9.42578125" style="37" customWidth="1"/>
    <col min="13580" max="13580" width="9.140625" style="37" customWidth="1"/>
    <col min="13581" max="13581" width="9.85546875" style="37" customWidth="1"/>
    <col min="13582" max="13826" width="11.42578125" style="37"/>
    <col min="13827" max="13827" width="24.42578125" style="37" customWidth="1"/>
    <col min="13828" max="13828" width="8.5703125" style="37" customWidth="1"/>
    <col min="13829" max="13830" width="9.140625" style="37" customWidth="1"/>
    <col min="13831" max="13831" width="8.42578125" style="37" customWidth="1"/>
    <col min="13832" max="13832" width="9" style="37" customWidth="1"/>
    <col min="13833" max="13833" width="9.5703125" style="37" customWidth="1"/>
    <col min="13834" max="13834" width="9.140625" style="37" customWidth="1"/>
    <col min="13835" max="13835" width="9.42578125" style="37" customWidth="1"/>
    <col min="13836" max="13836" width="9.140625" style="37" customWidth="1"/>
    <col min="13837" max="13837" width="9.85546875" style="37" customWidth="1"/>
    <col min="13838" max="14082" width="11.42578125" style="37"/>
    <col min="14083" max="14083" width="24.42578125" style="37" customWidth="1"/>
    <col min="14084" max="14084" width="8.5703125" style="37" customWidth="1"/>
    <col min="14085" max="14086" width="9.140625" style="37" customWidth="1"/>
    <col min="14087" max="14087" width="8.42578125" style="37" customWidth="1"/>
    <col min="14088" max="14088" width="9" style="37" customWidth="1"/>
    <col min="14089" max="14089" width="9.5703125" style="37" customWidth="1"/>
    <col min="14090" max="14090" width="9.140625" style="37" customWidth="1"/>
    <col min="14091" max="14091" width="9.42578125" style="37" customWidth="1"/>
    <col min="14092" max="14092" width="9.140625" style="37" customWidth="1"/>
    <col min="14093" max="14093" width="9.85546875" style="37" customWidth="1"/>
    <col min="14094" max="14338" width="11.42578125" style="37"/>
    <col min="14339" max="14339" width="24.42578125" style="37" customWidth="1"/>
    <col min="14340" max="14340" width="8.5703125" style="37" customWidth="1"/>
    <col min="14341" max="14342" width="9.140625" style="37" customWidth="1"/>
    <col min="14343" max="14343" width="8.42578125" style="37" customWidth="1"/>
    <col min="14344" max="14344" width="9" style="37" customWidth="1"/>
    <col min="14345" max="14345" width="9.5703125" style="37" customWidth="1"/>
    <col min="14346" max="14346" width="9.140625" style="37" customWidth="1"/>
    <col min="14347" max="14347" width="9.42578125" style="37" customWidth="1"/>
    <col min="14348" max="14348" width="9.140625" style="37" customWidth="1"/>
    <col min="14349" max="14349" width="9.85546875" style="37" customWidth="1"/>
    <col min="14350" max="14594" width="11.42578125" style="37"/>
    <col min="14595" max="14595" width="24.42578125" style="37" customWidth="1"/>
    <col min="14596" max="14596" width="8.5703125" style="37" customWidth="1"/>
    <col min="14597" max="14598" width="9.140625" style="37" customWidth="1"/>
    <col min="14599" max="14599" width="8.42578125" style="37" customWidth="1"/>
    <col min="14600" max="14600" width="9" style="37" customWidth="1"/>
    <col min="14601" max="14601" width="9.5703125" style="37" customWidth="1"/>
    <col min="14602" max="14602" width="9.140625" style="37" customWidth="1"/>
    <col min="14603" max="14603" width="9.42578125" style="37" customWidth="1"/>
    <col min="14604" max="14604" width="9.140625" style="37" customWidth="1"/>
    <col min="14605" max="14605" width="9.85546875" style="37" customWidth="1"/>
    <col min="14606" max="14850" width="11.42578125" style="37"/>
    <col min="14851" max="14851" width="24.42578125" style="37" customWidth="1"/>
    <col min="14852" max="14852" width="8.5703125" style="37" customWidth="1"/>
    <col min="14853" max="14854" width="9.140625" style="37" customWidth="1"/>
    <col min="14855" max="14855" width="8.42578125" style="37" customWidth="1"/>
    <col min="14856" max="14856" width="9" style="37" customWidth="1"/>
    <col min="14857" max="14857" width="9.5703125" style="37" customWidth="1"/>
    <col min="14858" max="14858" width="9.140625" style="37" customWidth="1"/>
    <col min="14859" max="14859" width="9.42578125" style="37" customWidth="1"/>
    <col min="14860" max="14860" width="9.140625" style="37" customWidth="1"/>
    <col min="14861" max="14861" width="9.85546875" style="37" customWidth="1"/>
    <col min="14862" max="15106" width="11.42578125" style="37"/>
    <col min="15107" max="15107" width="24.42578125" style="37" customWidth="1"/>
    <col min="15108" max="15108" width="8.5703125" style="37" customWidth="1"/>
    <col min="15109" max="15110" width="9.140625" style="37" customWidth="1"/>
    <col min="15111" max="15111" width="8.42578125" style="37" customWidth="1"/>
    <col min="15112" max="15112" width="9" style="37" customWidth="1"/>
    <col min="15113" max="15113" width="9.5703125" style="37" customWidth="1"/>
    <col min="15114" max="15114" width="9.140625" style="37" customWidth="1"/>
    <col min="15115" max="15115" width="9.42578125" style="37" customWidth="1"/>
    <col min="15116" max="15116" width="9.140625" style="37" customWidth="1"/>
    <col min="15117" max="15117" width="9.85546875" style="37" customWidth="1"/>
    <col min="15118" max="15362" width="11.42578125" style="37"/>
    <col min="15363" max="15363" width="24.42578125" style="37" customWidth="1"/>
    <col min="15364" max="15364" width="8.5703125" style="37" customWidth="1"/>
    <col min="15365" max="15366" width="9.140625" style="37" customWidth="1"/>
    <col min="15367" max="15367" width="8.42578125" style="37" customWidth="1"/>
    <col min="15368" max="15368" width="9" style="37" customWidth="1"/>
    <col min="15369" max="15369" width="9.5703125" style="37" customWidth="1"/>
    <col min="15370" max="15370" width="9.140625" style="37" customWidth="1"/>
    <col min="15371" max="15371" width="9.42578125" style="37" customWidth="1"/>
    <col min="15372" max="15372" width="9.140625" style="37" customWidth="1"/>
    <col min="15373" max="15373" width="9.85546875" style="37" customWidth="1"/>
    <col min="15374" max="15618" width="11.42578125" style="37"/>
    <col min="15619" max="15619" width="24.42578125" style="37" customWidth="1"/>
    <col min="15620" max="15620" width="8.5703125" style="37" customWidth="1"/>
    <col min="15621" max="15622" width="9.140625" style="37" customWidth="1"/>
    <col min="15623" max="15623" width="8.42578125" style="37" customWidth="1"/>
    <col min="15624" max="15624" width="9" style="37" customWidth="1"/>
    <col min="15625" max="15625" width="9.5703125" style="37" customWidth="1"/>
    <col min="15626" max="15626" width="9.140625" style="37" customWidth="1"/>
    <col min="15627" max="15627" width="9.42578125" style="37" customWidth="1"/>
    <col min="15628" max="15628" width="9.140625" style="37" customWidth="1"/>
    <col min="15629" max="15629" width="9.85546875" style="37" customWidth="1"/>
    <col min="15630" max="15874" width="11.42578125" style="37"/>
    <col min="15875" max="15875" width="24.42578125" style="37" customWidth="1"/>
    <col min="15876" max="15876" width="8.5703125" style="37" customWidth="1"/>
    <col min="15877" max="15878" width="9.140625" style="37" customWidth="1"/>
    <col min="15879" max="15879" width="8.42578125" style="37" customWidth="1"/>
    <col min="15880" max="15880" width="9" style="37" customWidth="1"/>
    <col min="15881" max="15881" width="9.5703125" style="37" customWidth="1"/>
    <col min="15882" max="15882" width="9.140625" style="37" customWidth="1"/>
    <col min="15883" max="15883" width="9.42578125" style="37" customWidth="1"/>
    <col min="15884" max="15884" width="9.140625" style="37" customWidth="1"/>
    <col min="15885" max="15885" width="9.85546875" style="37" customWidth="1"/>
    <col min="15886" max="16130" width="11.42578125" style="37"/>
    <col min="16131" max="16131" width="24.42578125" style="37" customWidth="1"/>
    <col min="16132" max="16132" width="8.5703125" style="37" customWidth="1"/>
    <col min="16133" max="16134" width="9.140625" style="37" customWidth="1"/>
    <col min="16135" max="16135" width="8.42578125" style="37" customWidth="1"/>
    <col min="16136" max="16136" width="9" style="37" customWidth="1"/>
    <col min="16137" max="16137" width="9.5703125" style="37" customWidth="1"/>
    <col min="16138" max="16138" width="9.140625" style="37" customWidth="1"/>
    <col min="16139" max="16139" width="9.42578125" style="37" customWidth="1"/>
    <col min="16140" max="16140" width="9.140625" style="37" customWidth="1"/>
    <col min="16141" max="16141" width="9.85546875" style="37" customWidth="1"/>
    <col min="16142" max="16384" width="11.42578125" style="37"/>
  </cols>
  <sheetData>
    <row r="1" spans="1:16" ht="15.75">
      <c r="A1" s="143" t="s">
        <v>207</v>
      </c>
      <c r="B1" s="144"/>
      <c r="C1" s="144"/>
      <c r="D1" s="144"/>
      <c r="E1" s="144"/>
      <c r="F1" s="144"/>
      <c r="G1" s="145"/>
      <c r="H1" s="133" t="s">
        <v>208</v>
      </c>
      <c r="I1" s="134"/>
      <c r="J1" s="134"/>
      <c r="K1" s="134"/>
      <c r="L1" s="134"/>
      <c r="M1" s="135"/>
    </row>
    <row r="2" spans="1:16" ht="32.25" customHeight="1">
      <c r="A2" s="53" t="s">
        <v>127</v>
      </c>
      <c r="B2" s="53" t="s">
        <v>282</v>
      </c>
      <c r="C2" s="53" t="s">
        <v>283</v>
      </c>
      <c r="D2" s="53" t="s">
        <v>130</v>
      </c>
      <c r="E2" s="53" t="s">
        <v>131</v>
      </c>
      <c r="F2" s="53" t="s">
        <v>132</v>
      </c>
      <c r="G2" s="53" t="s">
        <v>209</v>
      </c>
      <c r="H2" s="54" t="s">
        <v>128</v>
      </c>
      <c r="I2" s="54" t="s">
        <v>129</v>
      </c>
      <c r="J2" s="54" t="s">
        <v>290</v>
      </c>
      <c r="K2" s="54" t="s">
        <v>134</v>
      </c>
      <c r="L2" s="54" t="s">
        <v>135</v>
      </c>
      <c r="M2" s="54" t="s">
        <v>210</v>
      </c>
    </row>
    <row r="3" spans="1:16">
      <c r="A3" s="41" t="s">
        <v>250</v>
      </c>
      <c r="B3" s="41">
        <v>1.5</v>
      </c>
      <c r="C3" s="41"/>
      <c r="D3" s="41"/>
      <c r="E3" s="41">
        <v>2</v>
      </c>
      <c r="F3" s="41">
        <v>3</v>
      </c>
      <c r="G3" s="41"/>
      <c r="H3" s="41">
        <v>689.19</v>
      </c>
      <c r="I3" s="41"/>
      <c r="J3" s="41">
        <v>772.54</v>
      </c>
      <c r="K3" s="41"/>
      <c r="L3" s="41">
        <v>970.23</v>
      </c>
      <c r="M3" s="41"/>
    </row>
    <row r="4" spans="1:16">
      <c r="A4" s="121" t="s">
        <v>249</v>
      </c>
      <c r="B4" s="41">
        <v>6</v>
      </c>
      <c r="C4" s="41"/>
      <c r="D4" s="41"/>
      <c r="E4" s="41"/>
      <c r="F4" s="41"/>
      <c r="G4" s="41"/>
      <c r="H4" s="41"/>
      <c r="I4" s="41">
        <f>6*386.27</f>
        <v>2317.62</v>
      </c>
      <c r="J4" s="41"/>
      <c r="K4" s="41"/>
      <c r="L4" s="41"/>
      <c r="M4" s="41"/>
    </row>
    <row r="5" spans="1:16">
      <c r="A5" s="121" t="s">
        <v>248</v>
      </c>
      <c r="B5" s="41">
        <v>3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6">
      <c r="A6" s="41" t="s">
        <v>136</v>
      </c>
      <c r="B6" s="41">
        <v>1.5</v>
      </c>
      <c r="C6" s="41">
        <v>3</v>
      </c>
      <c r="D6" s="41"/>
      <c r="E6" s="41"/>
      <c r="F6" s="41">
        <v>4</v>
      </c>
      <c r="G6" s="41"/>
      <c r="H6" s="41"/>
      <c r="I6" s="41"/>
      <c r="J6" s="41"/>
      <c r="K6" s="41"/>
      <c r="L6" s="41"/>
      <c r="M6" s="41"/>
    </row>
    <row r="7" spans="1:16">
      <c r="A7" s="121" t="s">
        <v>251</v>
      </c>
      <c r="B7" s="41">
        <v>2</v>
      </c>
      <c r="C7" s="41"/>
      <c r="D7" s="41"/>
      <c r="E7" s="41"/>
      <c r="F7" s="41">
        <v>2</v>
      </c>
      <c r="G7" s="41"/>
      <c r="H7" s="41"/>
      <c r="I7" s="41"/>
      <c r="J7" s="41"/>
      <c r="K7" s="41"/>
      <c r="L7" s="41"/>
      <c r="M7" s="41"/>
    </row>
    <row r="8" spans="1:16">
      <c r="A8" s="121" t="s">
        <v>247</v>
      </c>
      <c r="B8" s="41">
        <v>6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6">
      <c r="A9" s="41" t="s">
        <v>19</v>
      </c>
      <c r="B9" s="41">
        <v>7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6">
      <c r="A10" s="41" t="s">
        <v>137</v>
      </c>
      <c r="B10" s="41">
        <v>3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6">
      <c r="A11" s="41" t="s">
        <v>138</v>
      </c>
      <c r="B11" s="41">
        <v>4</v>
      </c>
      <c r="C11" s="41">
        <v>4</v>
      </c>
      <c r="D11" s="41">
        <v>3</v>
      </c>
      <c r="E11" s="56">
        <v>3</v>
      </c>
      <c r="F11" s="56">
        <v>4</v>
      </c>
      <c r="G11" s="41"/>
      <c r="H11" s="41"/>
      <c r="I11" s="41"/>
      <c r="J11" s="41"/>
      <c r="K11" s="41"/>
      <c r="L11" s="41"/>
      <c r="M11" s="41"/>
      <c r="O11" s="37">
        <f>SUM(B3,B5,B7,B6,B10,B11,B17) * 448</f>
        <v>8064</v>
      </c>
      <c r="P11" s="37">
        <f>SUM(C6,C11,C17)*448</f>
        <v>4480</v>
      </c>
    </row>
    <row r="12" spans="1:16">
      <c r="A12" s="121" t="s">
        <v>252</v>
      </c>
      <c r="B12" s="41">
        <v>6</v>
      </c>
      <c r="C12" s="41"/>
      <c r="D12" s="41"/>
      <c r="E12" s="56"/>
      <c r="F12" s="56"/>
      <c r="G12" s="41"/>
      <c r="H12" s="41"/>
      <c r="I12" s="41"/>
      <c r="J12" s="41"/>
      <c r="K12" s="41"/>
      <c r="L12" s="41"/>
      <c r="M12" s="41"/>
      <c r="O12" s="37">
        <f>SUM(B4,B8,B9,B12,B13,B14,B15,B16,B18)*377.22</f>
        <v>24519.300000000003</v>
      </c>
    </row>
    <row r="13" spans="1:16">
      <c r="A13" s="121" t="s">
        <v>253</v>
      </c>
      <c r="B13" s="41">
        <v>7</v>
      </c>
      <c r="C13" s="41"/>
      <c r="D13" s="41"/>
      <c r="E13" s="56"/>
      <c r="F13" s="56"/>
      <c r="G13" s="41"/>
      <c r="H13" s="41"/>
      <c r="I13" s="41"/>
      <c r="J13" s="41"/>
      <c r="K13" s="41"/>
      <c r="L13" s="41"/>
      <c r="M13" s="41"/>
      <c r="O13" s="37">
        <f>SUM(O11:O12)</f>
        <v>32583.300000000003</v>
      </c>
      <c r="P13" s="37">
        <v>2912</v>
      </c>
    </row>
    <row r="14" spans="1:16">
      <c r="A14" s="41" t="s">
        <v>139</v>
      </c>
      <c r="B14" s="41">
        <v>9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</row>
    <row r="15" spans="1:16">
      <c r="A15" s="41" t="s">
        <v>140</v>
      </c>
      <c r="B15" s="41">
        <v>6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6">
      <c r="A16" s="121" t="s">
        <v>254</v>
      </c>
      <c r="B16" s="41">
        <v>8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5">
      <c r="A17" s="121" t="s">
        <v>255</v>
      </c>
      <c r="B17" s="41">
        <v>3</v>
      </c>
      <c r="C17" s="41">
        <v>3</v>
      </c>
      <c r="D17" s="41">
        <v>3</v>
      </c>
      <c r="E17" s="41">
        <v>2</v>
      </c>
      <c r="F17" s="41">
        <v>2</v>
      </c>
      <c r="G17" s="41">
        <v>3</v>
      </c>
      <c r="H17" s="41"/>
      <c r="I17" s="41"/>
      <c r="J17" s="41"/>
      <c r="K17" s="41"/>
      <c r="L17" s="41"/>
      <c r="M17" s="41"/>
    </row>
    <row r="18" spans="1:15">
      <c r="A18" s="41" t="s">
        <v>211</v>
      </c>
      <c r="B18" s="41">
        <v>10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1:15">
      <c r="A19" s="57" t="s">
        <v>141</v>
      </c>
      <c r="B19" s="57">
        <f>SUM(B3:B18)</f>
        <v>83</v>
      </c>
      <c r="C19" s="57">
        <f>SUM(C3:C18)</f>
        <v>10</v>
      </c>
      <c r="D19" s="57">
        <f>SUM(D3:D18)</f>
        <v>6</v>
      </c>
      <c r="E19" s="57">
        <f>SUM(E3:E18)</f>
        <v>7</v>
      </c>
      <c r="F19" s="57">
        <f>SUM(F3:F18)</f>
        <v>15</v>
      </c>
      <c r="G19" s="57">
        <f>SUM(G3:G17)</f>
        <v>3</v>
      </c>
      <c r="H19" s="58">
        <v>1.5</v>
      </c>
      <c r="I19" s="58">
        <v>6</v>
      </c>
      <c r="J19" s="58">
        <v>2</v>
      </c>
      <c r="K19" s="58">
        <f>SUM(K3:K17)</f>
        <v>0</v>
      </c>
      <c r="L19" s="58">
        <v>3</v>
      </c>
      <c r="M19" s="58">
        <f>SUM(M3:M17)</f>
        <v>0</v>
      </c>
    </row>
    <row r="20" spans="1:15">
      <c r="A20" s="57" t="s">
        <v>142</v>
      </c>
      <c r="B20" s="118">
        <v>32583</v>
      </c>
      <c r="C20" s="57">
        <v>4480</v>
      </c>
      <c r="D20" s="57"/>
      <c r="E20" s="57">
        <f>E19*220</f>
        <v>1540</v>
      </c>
      <c r="F20" s="57">
        <f>F19*320</f>
        <v>4800</v>
      </c>
      <c r="G20" s="57">
        <f>G19*448</f>
        <v>1344</v>
      </c>
      <c r="H20" s="58">
        <f>SUM(H3:H18)</f>
        <v>689.19</v>
      </c>
      <c r="I20" s="58">
        <f>SUM(I3:I18)</f>
        <v>2317.62</v>
      </c>
      <c r="J20" s="58"/>
      <c r="K20" s="58">
        <f>218.98*K19</f>
        <v>0</v>
      </c>
      <c r="L20" s="58">
        <f>SUM(L3:L18)</f>
        <v>970.23</v>
      </c>
      <c r="M20" s="58">
        <f>315.83*M19</f>
        <v>0</v>
      </c>
    </row>
    <row r="21" spans="1:15" ht="32.25" customHeight="1">
      <c r="A21" s="53" t="s">
        <v>106</v>
      </c>
      <c r="B21" s="53" t="s">
        <v>128</v>
      </c>
      <c r="C21" s="53" t="s">
        <v>129</v>
      </c>
      <c r="D21" s="53" t="s">
        <v>133</v>
      </c>
      <c r="E21" s="53" t="s">
        <v>131</v>
      </c>
      <c r="F21" s="53" t="s">
        <v>132</v>
      </c>
      <c r="G21" s="53" t="s">
        <v>209</v>
      </c>
      <c r="H21" s="54" t="s">
        <v>128</v>
      </c>
      <c r="I21" s="54" t="s">
        <v>129</v>
      </c>
      <c r="J21" s="54" t="s">
        <v>133</v>
      </c>
      <c r="K21" s="54" t="s">
        <v>134</v>
      </c>
      <c r="L21" s="54" t="s">
        <v>135</v>
      </c>
      <c r="M21" s="54" t="s">
        <v>210</v>
      </c>
    </row>
    <row r="22" spans="1:15">
      <c r="A22" s="121" t="s">
        <v>214</v>
      </c>
      <c r="B22" s="41">
        <v>5</v>
      </c>
      <c r="C22" s="41"/>
      <c r="D22" s="41"/>
      <c r="E22" s="56">
        <v>5</v>
      </c>
      <c r="F22" s="56"/>
      <c r="G22" s="41"/>
      <c r="H22" s="41"/>
      <c r="I22" s="41"/>
      <c r="J22" s="41"/>
      <c r="K22" s="41"/>
      <c r="L22" s="41"/>
      <c r="M22" s="41"/>
      <c r="N22" s="60"/>
      <c r="O22" s="61"/>
    </row>
    <row r="23" spans="1:15">
      <c r="A23" s="41" t="s">
        <v>215</v>
      </c>
      <c r="B23" s="41">
        <v>4</v>
      </c>
      <c r="C23" s="41"/>
      <c r="D23" s="41"/>
      <c r="E23" s="56">
        <v>2</v>
      </c>
      <c r="F23" s="56">
        <v>2</v>
      </c>
      <c r="G23" s="41"/>
      <c r="H23" s="41"/>
      <c r="I23" s="41"/>
      <c r="J23" s="41"/>
      <c r="K23" s="41"/>
      <c r="L23" s="41"/>
      <c r="M23" s="41"/>
      <c r="N23" s="60"/>
      <c r="O23" s="61"/>
    </row>
    <row r="24" spans="1:15">
      <c r="A24" s="41" t="s">
        <v>212</v>
      </c>
      <c r="B24" s="55">
        <v>3</v>
      </c>
      <c r="C24" s="59"/>
      <c r="D24" s="41"/>
      <c r="E24" s="41">
        <v>3</v>
      </c>
      <c r="F24" s="41">
        <v>3</v>
      </c>
      <c r="G24" s="41"/>
      <c r="H24" s="41"/>
      <c r="I24" s="41"/>
      <c r="J24" s="41"/>
      <c r="K24" s="41"/>
      <c r="L24" s="41"/>
      <c r="M24" s="41"/>
      <c r="N24" s="60"/>
      <c r="O24" s="61"/>
    </row>
    <row r="25" spans="1:15">
      <c r="A25" s="41" t="s">
        <v>213</v>
      </c>
      <c r="B25" s="41">
        <v>3</v>
      </c>
      <c r="C25" s="41">
        <v>3</v>
      </c>
      <c r="D25" s="41">
        <v>3</v>
      </c>
      <c r="E25" s="56">
        <v>3</v>
      </c>
      <c r="F25" s="56">
        <v>3</v>
      </c>
      <c r="G25" s="41">
        <v>1</v>
      </c>
      <c r="H25" s="41"/>
      <c r="I25" s="41"/>
      <c r="J25" s="41"/>
      <c r="K25" s="41"/>
      <c r="L25" s="41"/>
      <c r="M25" s="41"/>
      <c r="N25" s="60"/>
      <c r="O25" s="61"/>
    </row>
    <row r="26" spans="1:15">
      <c r="A26" s="55" t="s">
        <v>216</v>
      </c>
      <c r="B26" s="41">
        <v>3</v>
      </c>
      <c r="C26" s="41">
        <v>3</v>
      </c>
      <c r="D26" s="41">
        <v>3</v>
      </c>
      <c r="E26" s="56">
        <v>3</v>
      </c>
      <c r="F26" s="56">
        <v>3</v>
      </c>
      <c r="G26" s="41"/>
      <c r="H26" s="41"/>
      <c r="I26" s="41"/>
      <c r="J26" s="41"/>
      <c r="K26" s="41"/>
      <c r="L26" s="41"/>
      <c r="M26" s="41"/>
      <c r="N26" s="60"/>
      <c r="O26" s="61"/>
    </row>
    <row r="27" spans="1:15">
      <c r="A27" s="57" t="s">
        <v>141</v>
      </c>
      <c r="B27" s="57">
        <f>SUM(B22:B26)</f>
        <v>18</v>
      </c>
      <c r="C27" s="57">
        <f t="shared" ref="C27:G27" si="0">SUM(C22:C26)</f>
        <v>6</v>
      </c>
      <c r="D27" s="57">
        <f t="shared" si="0"/>
        <v>6</v>
      </c>
      <c r="E27" s="57">
        <f t="shared" si="0"/>
        <v>16</v>
      </c>
      <c r="F27" s="57">
        <f t="shared" si="0"/>
        <v>11</v>
      </c>
      <c r="G27" s="57">
        <f t="shared" si="0"/>
        <v>1</v>
      </c>
      <c r="H27" s="58"/>
      <c r="I27" s="58"/>
      <c r="J27" s="58"/>
      <c r="K27" s="58"/>
      <c r="L27" s="58"/>
      <c r="M27" s="58"/>
      <c r="N27" s="60"/>
      <c r="O27" s="61"/>
    </row>
    <row r="28" spans="1:15">
      <c r="A28" s="57" t="s">
        <v>142</v>
      </c>
      <c r="B28" s="57">
        <f>B27*448</f>
        <v>8064</v>
      </c>
      <c r="C28" s="57">
        <f>C27*448</f>
        <v>2688</v>
      </c>
      <c r="D28" s="57"/>
      <c r="E28" s="57">
        <f>E27*220</f>
        <v>3520</v>
      </c>
      <c r="F28" s="57">
        <f>F27*320</f>
        <v>3520</v>
      </c>
      <c r="G28" s="57">
        <f>G27*448</f>
        <v>448</v>
      </c>
      <c r="H28" s="58"/>
      <c r="I28" s="58"/>
      <c r="J28" s="58"/>
      <c r="K28" s="58"/>
      <c r="L28" s="58"/>
      <c r="M28" s="58"/>
      <c r="N28" s="60"/>
      <c r="O28" s="61"/>
    </row>
    <row r="30" spans="1:15" ht="32.25" customHeight="1">
      <c r="A30" s="53" t="s">
        <v>143</v>
      </c>
      <c r="B30" s="141" t="s">
        <v>144</v>
      </c>
      <c r="C30" s="142"/>
      <c r="D30" s="53" t="s">
        <v>145</v>
      </c>
      <c r="E30" s="53" t="s">
        <v>146</v>
      </c>
      <c r="F30" s="141" t="s">
        <v>147</v>
      </c>
      <c r="G30" s="142"/>
      <c r="J30" s="62"/>
      <c r="K30" s="62"/>
      <c r="L30" s="62"/>
      <c r="M30" s="62"/>
    </row>
    <row r="31" spans="1:15">
      <c r="A31" s="41" t="s">
        <v>148</v>
      </c>
      <c r="B31" s="136">
        <v>24</v>
      </c>
      <c r="C31" s="137"/>
      <c r="D31" s="63">
        <v>4</v>
      </c>
      <c r="E31" s="63">
        <v>28</v>
      </c>
      <c r="F31" s="138">
        <f>B31*D31*E31</f>
        <v>2688</v>
      </c>
      <c r="G31" s="137"/>
      <c r="J31" s="64"/>
      <c r="K31" s="64"/>
      <c r="L31" s="64"/>
      <c r="M31" s="64"/>
    </row>
    <row r="32" spans="1:15">
      <c r="A32" s="56" t="s">
        <v>149</v>
      </c>
      <c r="B32" s="136">
        <v>50</v>
      </c>
      <c r="C32" s="137"/>
      <c r="D32" s="63">
        <v>2</v>
      </c>
      <c r="E32" s="63">
        <v>28</v>
      </c>
      <c r="F32" s="138">
        <f>B32*D32*E32</f>
        <v>2800</v>
      </c>
      <c r="G32" s="137"/>
      <c r="J32" s="64"/>
      <c r="K32" s="64"/>
      <c r="L32" s="64"/>
      <c r="M32" s="64"/>
    </row>
    <row r="33" spans="1:15">
      <c r="A33" s="64" t="s">
        <v>78</v>
      </c>
      <c r="B33" s="65"/>
      <c r="C33" s="66"/>
      <c r="D33" s="66"/>
      <c r="E33" s="64"/>
      <c r="F33" s="139">
        <f>SUM(F31:G32)</f>
        <v>5488</v>
      </c>
      <c r="G33" s="140"/>
      <c r="J33" s="64"/>
      <c r="K33" s="64"/>
      <c r="L33" s="64"/>
      <c r="M33" s="64"/>
    </row>
    <row r="34" spans="1:15">
      <c r="A34" s="67" t="s">
        <v>150</v>
      </c>
      <c r="B34" s="68">
        <f>SUM(B20,C20,B28,C28,F32,G20,G28)</f>
        <v>52407</v>
      </c>
      <c r="C34" s="69" t="s">
        <v>151</v>
      </c>
      <c r="D34" s="67"/>
      <c r="E34" s="67"/>
      <c r="F34" s="67"/>
      <c r="G34" s="37">
        <f>SUM(E20,E28)</f>
        <v>5060</v>
      </c>
      <c r="H34" s="67" t="s">
        <v>152</v>
      </c>
      <c r="I34" s="37">
        <f>SUM(G20,G28)</f>
        <v>1792</v>
      </c>
      <c r="J34" s="67" t="s">
        <v>153</v>
      </c>
      <c r="K34" s="67"/>
      <c r="L34" s="67"/>
      <c r="M34" s="68">
        <f>SUM(B34,G34,I34)</f>
        <v>59259</v>
      </c>
    </row>
    <row r="35" spans="1:15">
      <c r="A35" s="70" t="s">
        <v>154</v>
      </c>
      <c r="B35" s="70" t="s">
        <v>217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115"/>
      <c r="O35" s="115"/>
    </row>
    <row r="36" spans="1:15">
      <c r="A36" s="70" t="s">
        <v>155</v>
      </c>
      <c r="B36" s="70">
        <v>218.98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115"/>
      <c r="O36" s="115"/>
    </row>
    <row r="37" spans="1:15">
      <c r="A37" s="70" t="s">
        <v>156</v>
      </c>
      <c r="B37" s="71" t="s">
        <v>218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115"/>
      <c r="O37" s="115"/>
    </row>
    <row r="38" spans="1:15">
      <c r="A38" s="70" t="s">
        <v>157</v>
      </c>
      <c r="B38" s="7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115"/>
      <c r="O38" s="115"/>
    </row>
    <row r="39" spans="1:15">
      <c r="A39" s="70" t="s">
        <v>158</v>
      </c>
      <c r="B39" s="70" t="s">
        <v>159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115"/>
      <c r="O39" s="115"/>
    </row>
    <row r="40" spans="1:15">
      <c r="A40" s="72" t="s">
        <v>160</v>
      </c>
    </row>
    <row r="41" spans="1:15">
      <c r="A41" s="72" t="s">
        <v>161</v>
      </c>
    </row>
  </sheetData>
  <mergeCells count="9">
    <mergeCell ref="H1:M1"/>
    <mergeCell ref="B32:C32"/>
    <mergeCell ref="F32:G32"/>
    <mergeCell ref="F33:G33"/>
    <mergeCell ref="B30:C30"/>
    <mergeCell ref="F30:G30"/>
    <mergeCell ref="B31:C31"/>
    <mergeCell ref="F31:G31"/>
    <mergeCell ref="A1:G1"/>
  </mergeCells>
  <pageMargins left="0.59055118110236227" right="0.59055118110236227" top="0.19685039370078741" bottom="0.11811023622047245" header="0" footer="0"/>
  <pageSetup paperSize="9" orientation="landscape" horizontalDpi="1200" verticalDpi="1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A8" sqref="A8"/>
    </sheetView>
  </sheetViews>
  <sheetFormatPr baseColWidth="10" defaultRowHeight="12.75"/>
  <cols>
    <col min="1" max="1" width="26.7109375" style="37" customWidth="1"/>
    <col min="2" max="2" width="12.85546875" style="37" customWidth="1"/>
    <col min="3" max="9" width="11.42578125" style="37"/>
    <col min="10" max="10" width="12.28515625" style="37" bestFit="1" customWidth="1"/>
    <col min="11" max="256" width="11.42578125" style="37"/>
    <col min="257" max="257" width="26.7109375" style="37" customWidth="1"/>
    <col min="258" max="258" width="12.85546875" style="37" customWidth="1"/>
    <col min="259" max="265" width="11.42578125" style="37"/>
    <col min="266" max="266" width="12.28515625" style="37" bestFit="1" customWidth="1"/>
    <col min="267" max="512" width="11.42578125" style="37"/>
    <col min="513" max="513" width="26.7109375" style="37" customWidth="1"/>
    <col min="514" max="514" width="12.85546875" style="37" customWidth="1"/>
    <col min="515" max="521" width="11.42578125" style="37"/>
    <col min="522" max="522" width="12.28515625" style="37" bestFit="1" customWidth="1"/>
    <col min="523" max="768" width="11.42578125" style="37"/>
    <col min="769" max="769" width="26.7109375" style="37" customWidth="1"/>
    <col min="770" max="770" width="12.85546875" style="37" customWidth="1"/>
    <col min="771" max="777" width="11.42578125" style="37"/>
    <col min="778" max="778" width="12.28515625" style="37" bestFit="1" customWidth="1"/>
    <col min="779" max="1024" width="11.42578125" style="37"/>
    <col min="1025" max="1025" width="26.7109375" style="37" customWidth="1"/>
    <col min="1026" max="1026" width="12.85546875" style="37" customWidth="1"/>
    <col min="1027" max="1033" width="11.42578125" style="37"/>
    <col min="1034" max="1034" width="12.28515625" style="37" bestFit="1" customWidth="1"/>
    <col min="1035" max="1280" width="11.42578125" style="37"/>
    <col min="1281" max="1281" width="26.7109375" style="37" customWidth="1"/>
    <col min="1282" max="1282" width="12.85546875" style="37" customWidth="1"/>
    <col min="1283" max="1289" width="11.42578125" style="37"/>
    <col min="1290" max="1290" width="12.28515625" style="37" bestFit="1" customWidth="1"/>
    <col min="1291" max="1536" width="11.42578125" style="37"/>
    <col min="1537" max="1537" width="26.7109375" style="37" customWidth="1"/>
    <col min="1538" max="1538" width="12.85546875" style="37" customWidth="1"/>
    <col min="1539" max="1545" width="11.42578125" style="37"/>
    <col min="1546" max="1546" width="12.28515625" style="37" bestFit="1" customWidth="1"/>
    <col min="1547" max="1792" width="11.42578125" style="37"/>
    <col min="1793" max="1793" width="26.7109375" style="37" customWidth="1"/>
    <col min="1794" max="1794" width="12.85546875" style="37" customWidth="1"/>
    <col min="1795" max="1801" width="11.42578125" style="37"/>
    <col min="1802" max="1802" width="12.28515625" style="37" bestFit="1" customWidth="1"/>
    <col min="1803" max="2048" width="11.42578125" style="37"/>
    <col min="2049" max="2049" width="26.7109375" style="37" customWidth="1"/>
    <col min="2050" max="2050" width="12.85546875" style="37" customWidth="1"/>
    <col min="2051" max="2057" width="11.42578125" style="37"/>
    <col min="2058" max="2058" width="12.28515625" style="37" bestFit="1" customWidth="1"/>
    <col min="2059" max="2304" width="11.42578125" style="37"/>
    <col min="2305" max="2305" width="26.7109375" style="37" customWidth="1"/>
    <col min="2306" max="2306" width="12.85546875" style="37" customWidth="1"/>
    <col min="2307" max="2313" width="11.42578125" style="37"/>
    <col min="2314" max="2314" width="12.28515625" style="37" bestFit="1" customWidth="1"/>
    <col min="2315" max="2560" width="11.42578125" style="37"/>
    <col min="2561" max="2561" width="26.7109375" style="37" customWidth="1"/>
    <col min="2562" max="2562" width="12.85546875" style="37" customWidth="1"/>
    <col min="2563" max="2569" width="11.42578125" style="37"/>
    <col min="2570" max="2570" width="12.28515625" style="37" bestFit="1" customWidth="1"/>
    <col min="2571" max="2816" width="11.42578125" style="37"/>
    <col min="2817" max="2817" width="26.7109375" style="37" customWidth="1"/>
    <col min="2818" max="2818" width="12.85546875" style="37" customWidth="1"/>
    <col min="2819" max="2825" width="11.42578125" style="37"/>
    <col min="2826" max="2826" width="12.28515625" style="37" bestFit="1" customWidth="1"/>
    <col min="2827" max="3072" width="11.42578125" style="37"/>
    <col min="3073" max="3073" width="26.7109375" style="37" customWidth="1"/>
    <col min="3074" max="3074" width="12.85546875" style="37" customWidth="1"/>
    <col min="3075" max="3081" width="11.42578125" style="37"/>
    <col min="3082" max="3082" width="12.28515625" style="37" bestFit="1" customWidth="1"/>
    <col min="3083" max="3328" width="11.42578125" style="37"/>
    <col min="3329" max="3329" width="26.7109375" style="37" customWidth="1"/>
    <col min="3330" max="3330" width="12.85546875" style="37" customWidth="1"/>
    <col min="3331" max="3337" width="11.42578125" style="37"/>
    <col min="3338" max="3338" width="12.28515625" style="37" bestFit="1" customWidth="1"/>
    <col min="3339" max="3584" width="11.42578125" style="37"/>
    <col min="3585" max="3585" width="26.7109375" style="37" customWidth="1"/>
    <col min="3586" max="3586" width="12.85546875" style="37" customWidth="1"/>
    <col min="3587" max="3593" width="11.42578125" style="37"/>
    <col min="3594" max="3594" width="12.28515625" style="37" bestFit="1" customWidth="1"/>
    <col min="3595" max="3840" width="11.42578125" style="37"/>
    <col min="3841" max="3841" width="26.7109375" style="37" customWidth="1"/>
    <col min="3842" max="3842" width="12.85546875" style="37" customWidth="1"/>
    <col min="3843" max="3849" width="11.42578125" style="37"/>
    <col min="3850" max="3850" width="12.28515625" style="37" bestFit="1" customWidth="1"/>
    <col min="3851" max="4096" width="11.42578125" style="37"/>
    <col min="4097" max="4097" width="26.7109375" style="37" customWidth="1"/>
    <col min="4098" max="4098" width="12.85546875" style="37" customWidth="1"/>
    <col min="4099" max="4105" width="11.42578125" style="37"/>
    <col min="4106" max="4106" width="12.28515625" style="37" bestFit="1" customWidth="1"/>
    <col min="4107" max="4352" width="11.42578125" style="37"/>
    <col min="4353" max="4353" width="26.7109375" style="37" customWidth="1"/>
    <col min="4354" max="4354" width="12.85546875" style="37" customWidth="1"/>
    <col min="4355" max="4361" width="11.42578125" style="37"/>
    <col min="4362" max="4362" width="12.28515625" style="37" bestFit="1" customWidth="1"/>
    <col min="4363" max="4608" width="11.42578125" style="37"/>
    <col min="4609" max="4609" width="26.7109375" style="37" customWidth="1"/>
    <col min="4610" max="4610" width="12.85546875" style="37" customWidth="1"/>
    <col min="4611" max="4617" width="11.42578125" style="37"/>
    <col min="4618" max="4618" width="12.28515625" style="37" bestFit="1" customWidth="1"/>
    <col min="4619" max="4864" width="11.42578125" style="37"/>
    <col min="4865" max="4865" width="26.7109375" style="37" customWidth="1"/>
    <col min="4866" max="4866" width="12.85546875" style="37" customWidth="1"/>
    <col min="4867" max="4873" width="11.42578125" style="37"/>
    <col min="4874" max="4874" width="12.28515625" style="37" bestFit="1" customWidth="1"/>
    <col min="4875" max="5120" width="11.42578125" style="37"/>
    <col min="5121" max="5121" width="26.7109375" style="37" customWidth="1"/>
    <col min="5122" max="5122" width="12.85546875" style="37" customWidth="1"/>
    <col min="5123" max="5129" width="11.42578125" style="37"/>
    <col min="5130" max="5130" width="12.28515625" style="37" bestFit="1" customWidth="1"/>
    <col min="5131" max="5376" width="11.42578125" style="37"/>
    <col min="5377" max="5377" width="26.7109375" style="37" customWidth="1"/>
    <col min="5378" max="5378" width="12.85546875" style="37" customWidth="1"/>
    <col min="5379" max="5385" width="11.42578125" style="37"/>
    <col min="5386" max="5386" width="12.28515625" style="37" bestFit="1" customWidth="1"/>
    <col min="5387" max="5632" width="11.42578125" style="37"/>
    <col min="5633" max="5633" width="26.7109375" style="37" customWidth="1"/>
    <col min="5634" max="5634" width="12.85546875" style="37" customWidth="1"/>
    <col min="5635" max="5641" width="11.42578125" style="37"/>
    <col min="5642" max="5642" width="12.28515625" style="37" bestFit="1" customWidth="1"/>
    <col min="5643" max="5888" width="11.42578125" style="37"/>
    <col min="5889" max="5889" width="26.7109375" style="37" customWidth="1"/>
    <col min="5890" max="5890" width="12.85546875" style="37" customWidth="1"/>
    <col min="5891" max="5897" width="11.42578125" style="37"/>
    <col min="5898" max="5898" width="12.28515625" style="37" bestFit="1" customWidth="1"/>
    <col min="5899" max="6144" width="11.42578125" style="37"/>
    <col min="6145" max="6145" width="26.7109375" style="37" customWidth="1"/>
    <col min="6146" max="6146" width="12.85546875" style="37" customWidth="1"/>
    <col min="6147" max="6153" width="11.42578125" style="37"/>
    <col min="6154" max="6154" width="12.28515625" style="37" bestFit="1" customWidth="1"/>
    <col min="6155" max="6400" width="11.42578125" style="37"/>
    <col min="6401" max="6401" width="26.7109375" style="37" customWidth="1"/>
    <col min="6402" max="6402" width="12.85546875" style="37" customWidth="1"/>
    <col min="6403" max="6409" width="11.42578125" style="37"/>
    <col min="6410" max="6410" width="12.28515625" style="37" bestFit="1" customWidth="1"/>
    <col min="6411" max="6656" width="11.42578125" style="37"/>
    <col min="6657" max="6657" width="26.7109375" style="37" customWidth="1"/>
    <col min="6658" max="6658" width="12.85546875" style="37" customWidth="1"/>
    <col min="6659" max="6665" width="11.42578125" style="37"/>
    <col min="6666" max="6666" width="12.28515625" style="37" bestFit="1" customWidth="1"/>
    <col min="6667" max="6912" width="11.42578125" style="37"/>
    <col min="6913" max="6913" width="26.7109375" style="37" customWidth="1"/>
    <col min="6914" max="6914" width="12.85546875" style="37" customWidth="1"/>
    <col min="6915" max="6921" width="11.42578125" style="37"/>
    <col min="6922" max="6922" width="12.28515625" style="37" bestFit="1" customWidth="1"/>
    <col min="6923" max="7168" width="11.42578125" style="37"/>
    <col min="7169" max="7169" width="26.7109375" style="37" customWidth="1"/>
    <col min="7170" max="7170" width="12.85546875" style="37" customWidth="1"/>
    <col min="7171" max="7177" width="11.42578125" style="37"/>
    <col min="7178" max="7178" width="12.28515625" style="37" bestFit="1" customWidth="1"/>
    <col min="7179" max="7424" width="11.42578125" style="37"/>
    <col min="7425" max="7425" width="26.7109375" style="37" customWidth="1"/>
    <col min="7426" max="7426" width="12.85546875" style="37" customWidth="1"/>
    <col min="7427" max="7433" width="11.42578125" style="37"/>
    <col min="7434" max="7434" width="12.28515625" style="37" bestFit="1" customWidth="1"/>
    <col min="7435" max="7680" width="11.42578125" style="37"/>
    <col min="7681" max="7681" width="26.7109375" style="37" customWidth="1"/>
    <col min="7682" max="7682" width="12.85546875" style="37" customWidth="1"/>
    <col min="7683" max="7689" width="11.42578125" style="37"/>
    <col min="7690" max="7690" width="12.28515625" style="37" bestFit="1" customWidth="1"/>
    <col min="7691" max="7936" width="11.42578125" style="37"/>
    <col min="7937" max="7937" width="26.7109375" style="37" customWidth="1"/>
    <col min="7938" max="7938" width="12.85546875" style="37" customWidth="1"/>
    <col min="7939" max="7945" width="11.42578125" style="37"/>
    <col min="7946" max="7946" width="12.28515625" style="37" bestFit="1" customWidth="1"/>
    <col min="7947" max="8192" width="11.42578125" style="37"/>
    <col min="8193" max="8193" width="26.7109375" style="37" customWidth="1"/>
    <col min="8194" max="8194" width="12.85546875" style="37" customWidth="1"/>
    <col min="8195" max="8201" width="11.42578125" style="37"/>
    <col min="8202" max="8202" width="12.28515625" style="37" bestFit="1" customWidth="1"/>
    <col min="8203" max="8448" width="11.42578125" style="37"/>
    <col min="8449" max="8449" width="26.7109375" style="37" customWidth="1"/>
    <col min="8450" max="8450" width="12.85546875" style="37" customWidth="1"/>
    <col min="8451" max="8457" width="11.42578125" style="37"/>
    <col min="8458" max="8458" width="12.28515625" style="37" bestFit="1" customWidth="1"/>
    <col min="8459" max="8704" width="11.42578125" style="37"/>
    <col min="8705" max="8705" width="26.7109375" style="37" customWidth="1"/>
    <col min="8706" max="8706" width="12.85546875" style="37" customWidth="1"/>
    <col min="8707" max="8713" width="11.42578125" style="37"/>
    <col min="8714" max="8714" width="12.28515625" style="37" bestFit="1" customWidth="1"/>
    <col min="8715" max="8960" width="11.42578125" style="37"/>
    <col min="8961" max="8961" width="26.7109375" style="37" customWidth="1"/>
    <col min="8962" max="8962" width="12.85546875" style="37" customWidth="1"/>
    <col min="8963" max="8969" width="11.42578125" style="37"/>
    <col min="8970" max="8970" width="12.28515625" style="37" bestFit="1" customWidth="1"/>
    <col min="8971" max="9216" width="11.42578125" style="37"/>
    <col min="9217" max="9217" width="26.7109375" style="37" customWidth="1"/>
    <col min="9218" max="9218" width="12.85546875" style="37" customWidth="1"/>
    <col min="9219" max="9225" width="11.42578125" style="37"/>
    <col min="9226" max="9226" width="12.28515625" style="37" bestFit="1" customWidth="1"/>
    <col min="9227" max="9472" width="11.42578125" style="37"/>
    <col min="9473" max="9473" width="26.7109375" style="37" customWidth="1"/>
    <col min="9474" max="9474" width="12.85546875" style="37" customWidth="1"/>
    <col min="9475" max="9481" width="11.42578125" style="37"/>
    <col min="9482" max="9482" width="12.28515625" style="37" bestFit="1" customWidth="1"/>
    <col min="9483" max="9728" width="11.42578125" style="37"/>
    <col min="9729" max="9729" width="26.7109375" style="37" customWidth="1"/>
    <col min="9730" max="9730" width="12.85546875" style="37" customWidth="1"/>
    <col min="9731" max="9737" width="11.42578125" style="37"/>
    <col min="9738" max="9738" width="12.28515625" style="37" bestFit="1" customWidth="1"/>
    <col min="9739" max="9984" width="11.42578125" style="37"/>
    <col min="9985" max="9985" width="26.7109375" style="37" customWidth="1"/>
    <col min="9986" max="9986" width="12.85546875" style="37" customWidth="1"/>
    <col min="9987" max="9993" width="11.42578125" style="37"/>
    <col min="9994" max="9994" width="12.28515625" style="37" bestFit="1" customWidth="1"/>
    <col min="9995" max="10240" width="11.42578125" style="37"/>
    <col min="10241" max="10241" width="26.7109375" style="37" customWidth="1"/>
    <col min="10242" max="10242" width="12.85546875" style="37" customWidth="1"/>
    <col min="10243" max="10249" width="11.42578125" style="37"/>
    <col min="10250" max="10250" width="12.28515625" style="37" bestFit="1" customWidth="1"/>
    <col min="10251" max="10496" width="11.42578125" style="37"/>
    <col min="10497" max="10497" width="26.7109375" style="37" customWidth="1"/>
    <col min="10498" max="10498" width="12.85546875" style="37" customWidth="1"/>
    <col min="10499" max="10505" width="11.42578125" style="37"/>
    <col min="10506" max="10506" width="12.28515625" style="37" bestFit="1" customWidth="1"/>
    <col min="10507" max="10752" width="11.42578125" style="37"/>
    <col min="10753" max="10753" width="26.7109375" style="37" customWidth="1"/>
    <col min="10754" max="10754" width="12.85546875" style="37" customWidth="1"/>
    <col min="10755" max="10761" width="11.42578125" style="37"/>
    <col min="10762" max="10762" width="12.28515625" style="37" bestFit="1" customWidth="1"/>
    <col min="10763" max="11008" width="11.42578125" style="37"/>
    <col min="11009" max="11009" width="26.7109375" style="37" customWidth="1"/>
    <col min="11010" max="11010" width="12.85546875" style="37" customWidth="1"/>
    <col min="11011" max="11017" width="11.42578125" style="37"/>
    <col min="11018" max="11018" width="12.28515625" style="37" bestFit="1" customWidth="1"/>
    <col min="11019" max="11264" width="11.42578125" style="37"/>
    <col min="11265" max="11265" width="26.7109375" style="37" customWidth="1"/>
    <col min="11266" max="11266" width="12.85546875" style="37" customWidth="1"/>
    <col min="11267" max="11273" width="11.42578125" style="37"/>
    <col min="11274" max="11274" width="12.28515625" style="37" bestFit="1" customWidth="1"/>
    <col min="11275" max="11520" width="11.42578125" style="37"/>
    <col min="11521" max="11521" width="26.7109375" style="37" customWidth="1"/>
    <col min="11522" max="11522" width="12.85546875" style="37" customWidth="1"/>
    <col min="11523" max="11529" width="11.42578125" style="37"/>
    <col min="11530" max="11530" width="12.28515625" style="37" bestFit="1" customWidth="1"/>
    <col min="11531" max="11776" width="11.42578125" style="37"/>
    <col min="11777" max="11777" width="26.7109375" style="37" customWidth="1"/>
    <col min="11778" max="11778" width="12.85546875" style="37" customWidth="1"/>
    <col min="11779" max="11785" width="11.42578125" style="37"/>
    <col min="11786" max="11786" width="12.28515625" style="37" bestFit="1" customWidth="1"/>
    <col min="11787" max="12032" width="11.42578125" style="37"/>
    <col min="12033" max="12033" width="26.7109375" style="37" customWidth="1"/>
    <col min="12034" max="12034" width="12.85546875" style="37" customWidth="1"/>
    <col min="12035" max="12041" width="11.42578125" style="37"/>
    <col min="12042" max="12042" width="12.28515625" style="37" bestFit="1" customWidth="1"/>
    <col min="12043" max="12288" width="11.42578125" style="37"/>
    <col min="12289" max="12289" width="26.7109375" style="37" customWidth="1"/>
    <col min="12290" max="12290" width="12.85546875" style="37" customWidth="1"/>
    <col min="12291" max="12297" width="11.42578125" style="37"/>
    <col min="12298" max="12298" width="12.28515625" style="37" bestFit="1" customWidth="1"/>
    <col min="12299" max="12544" width="11.42578125" style="37"/>
    <col min="12545" max="12545" width="26.7109375" style="37" customWidth="1"/>
    <col min="12546" max="12546" width="12.85546875" style="37" customWidth="1"/>
    <col min="12547" max="12553" width="11.42578125" style="37"/>
    <col min="12554" max="12554" width="12.28515625" style="37" bestFit="1" customWidth="1"/>
    <col min="12555" max="12800" width="11.42578125" style="37"/>
    <col min="12801" max="12801" width="26.7109375" style="37" customWidth="1"/>
    <col min="12802" max="12802" width="12.85546875" style="37" customWidth="1"/>
    <col min="12803" max="12809" width="11.42578125" style="37"/>
    <col min="12810" max="12810" width="12.28515625" style="37" bestFit="1" customWidth="1"/>
    <col min="12811" max="13056" width="11.42578125" style="37"/>
    <col min="13057" max="13057" width="26.7109375" style="37" customWidth="1"/>
    <col min="13058" max="13058" width="12.85546875" style="37" customWidth="1"/>
    <col min="13059" max="13065" width="11.42578125" style="37"/>
    <col min="13066" max="13066" width="12.28515625" style="37" bestFit="1" customWidth="1"/>
    <col min="13067" max="13312" width="11.42578125" style="37"/>
    <col min="13313" max="13313" width="26.7109375" style="37" customWidth="1"/>
    <col min="13314" max="13314" width="12.85546875" style="37" customWidth="1"/>
    <col min="13315" max="13321" width="11.42578125" style="37"/>
    <col min="13322" max="13322" width="12.28515625" style="37" bestFit="1" customWidth="1"/>
    <col min="13323" max="13568" width="11.42578125" style="37"/>
    <col min="13569" max="13569" width="26.7109375" style="37" customWidth="1"/>
    <col min="13570" max="13570" width="12.85546875" style="37" customWidth="1"/>
    <col min="13571" max="13577" width="11.42578125" style="37"/>
    <col min="13578" max="13578" width="12.28515625" style="37" bestFit="1" customWidth="1"/>
    <col min="13579" max="13824" width="11.42578125" style="37"/>
    <col min="13825" max="13825" width="26.7109375" style="37" customWidth="1"/>
    <col min="13826" max="13826" width="12.85546875" style="37" customWidth="1"/>
    <col min="13827" max="13833" width="11.42578125" style="37"/>
    <col min="13834" max="13834" width="12.28515625" style="37" bestFit="1" customWidth="1"/>
    <col min="13835" max="14080" width="11.42578125" style="37"/>
    <col min="14081" max="14081" width="26.7109375" style="37" customWidth="1"/>
    <col min="14082" max="14082" width="12.85546875" style="37" customWidth="1"/>
    <col min="14083" max="14089" width="11.42578125" style="37"/>
    <col min="14090" max="14090" width="12.28515625" style="37" bestFit="1" customWidth="1"/>
    <col min="14091" max="14336" width="11.42578125" style="37"/>
    <col min="14337" max="14337" width="26.7109375" style="37" customWidth="1"/>
    <col min="14338" max="14338" width="12.85546875" style="37" customWidth="1"/>
    <col min="14339" max="14345" width="11.42578125" style="37"/>
    <col min="14346" max="14346" width="12.28515625" style="37" bestFit="1" customWidth="1"/>
    <col min="14347" max="14592" width="11.42578125" style="37"/>
    <col min="14593" max="14593" width="26.7109375" style="37" customWidth="1"/>
    <col min="14594" max="14594" width="12.85546875" style="37" customWidth="1"/>
    <col min="14595" max="14601" width="11.42578125" style="37"/>
    <col min="14602" max="14602" width="12.28515625" style="37" bestFit="1" customWidth="1"/>
    <col min="14603" max="14848" width="11.42578125" style="37"/>
    <col min="14849" max="14849" width="26.7109375" style="37" customWidth="1"/>
    <col min="14850" max="14850" width="12.85546875" style="37" customWidth="1"/>
    <col min="14851" max="14857" width="11.42578125" style="37"/>
    <col min="14858" max="14858" width="12.28515625" style="37" bestFit="1" customWidth="1"/>
    <col min="14859" max="15104" width="11.42578125" style="37"/>
    <col min="15105" max="15105" width="26.7109375" style="37" customWidth="1"/>
    <col min="15106" max="15106" width="12.85546875" style="37" customWidth="1"/>
    <col min="15107" max="15113" width="11.42578125" style="37"/>
    <col min="15114" max="15114" width="12.28515625" style="37" bestFit="1" customWidth="1"/>
    <col min="15115" max="15360" width="11.42578125" style="37"/>
    <col min="15361" max="15361" width="26.7109375" style="37" customWidth="1"/>
    <col min="15362" max="15362" width="12.85546875" style="37" customWidth="1"/>
    <col min="15363" max="15369" width="11.42578125" style="37"/>
    <col min="15370" max="15370" width="12.28515625" style="37" bestFit="1" customWidth="1"/>
    <col min="15371" max="15616" width="11.42578125" style="37"/>
    <col min="15617" max="15617" width="26.7109375" style="37" customWidth="1"/>
    <col min="15618" max="15618" width="12.85546875" style="37" customWidth="1"/>
    <col min="15619" max="15625" width="11.42578125" style="37"/>
    <col min="15626" max="15626" width="12.28515625" style="37" bestFit="1" customWidth="1"/>
    <col min="15627" max="15872" width="11.42578125" style="37"/>
    <col min="15873" max="15873" width="26.7109375" style="37" customWidth="1"/>
    <col min="15874" max="15874" width="12.85546875" style="37" customWidth="1"/>
    <col min="15875" max="15881" width="11.42578125" style="37"/>
    <col min="15882" max="15882" width="12.28515625" style="37" bestFit="1" customWidth="1"/>
    <col min="15883" max="16128" width="11.42578125" style="37"/>
    <col min="16129" max="16129" width="26.7109375" style="37" customWidth="1"/>
    <col min="16130" max="16130" width="12.85546875" style="37" customWidth="1"/>
    <col min="16131" max="16137" width="11.42578125" style="37"/>
    <col min="16138" max="16138" width="12.28515625" style="37" bestFit="1" customWidth="1"/>
    <col min="16139" max="16384" width="11.42578125" style="37"/>
  </cols>
  <sheetData>
    <row r="1" spans="1:4" ht="15.75">
      <c r="A1" s="146" t="s">
        <v>162</v>
      </c>
      <c r="B1" s="147"/>
      <c r="C1" s="147"/>
      <c r="D1" s="147"/>
    </row>
    <row r="3" spans="1:4">
      <c r="A3" s="37" t="s">
        <v>163</v>
      </c>
    </row>
    <row r="4" spans="1:4">
      <c r="A4" s="37" t="s">
        <v>164</v>
      </c>
    </row>
    <row r="5" spans="1:4">
      <c r="A5" s="37" t="s">
        <v>165</v>
      </c>
    </row>
    <row r="6" spans="1:4">
      <c r="A6" s="37" t="s">
        <v>166</v>
      </c>
    </row>
    <row r="7" spans="1:4">
      <c r="A7" s="37" t="s">
        <v>167</v>
      </c>
    </row>
    <row r="8" spans="1:4">
      <c r="A8" s="37" t="s">
        <v>168</v>
      </c>
    </row>
    <row r="9" spans="1:4">
      <c r="A9" s="37" t="s">
        <v>169</v>
      </c>
    </row>
    <row r="11" spans="1:4">
      <c r="A11" s="73" t="s">
        <v>170</v>
      </c>
      <c r="B11" s="74"/>
      <c r="C11" s="74"/>
    </row>
  </sheetData>
  <mergeCells count="1">
    <mergeCell ref="A1:D1"/>
  </mergeCells>
  <pageMargins left="0.75" right="0.75" top="1" bottom="1" header="0" footer="0"/>
  <pageSetup paperSize="9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F8" sqref="F8"/>
    </sheetView>
  </sheetViews>
  <sheetFormatPr baseColWidth="10" defaultRowHeight="12.75"/>
  <cols>
    <col min="1" max="1" width="16" style="37" customWidth="1"/>
    <col min="2" max="2" width="22.28515625" style="37" customWidth="1"/>
    <col min="3" max="3" width="15.28515625" style="37" customWidth="1"/>
    <col min="4" max="4" width="13.7109375" style="37" customWidth="1"/>
    <col min="5" max="5" width="18.42578125" style="37" customWidth="1"/>
    <col min="6" max="6" width="14.140625" style="37" customWidth="1"/>
    <col min="7" max="256" width="11.42578125" style="37"/>
    <col min="257" max="257" width="16" style="37" customWidth="1"/>
    <col min="258" max="258" width="22.28515625" style="37" customWidth="1"/>
    <col min="259" max="259" width="15.28515625" style="37" customWidth="1"/>
    <col min="260" max="260" width="13.7109375" style="37" customWidth="1"/>
    <col min="261" max="261" width="18.42578125" style="37" customWidth="1"/>
    <col min="262" max="262" width="14.140625" style="37" customWidth="1"/>
    <col min="263" max="512" width="11.42578125" style="37"/>
    <col min="513" max="513" width="16" style="37" customWidth="1"/>
    <col min="514" max="514" width="22.28515625" style="37" customWidth="1"/>
    <col min="515" max="515" width="15.28515625" style="37" customWidth="1"/>
    <col min="516" max="516" width="13.7109375" style="37" customWidth="1"/>
    <col min="517" max="517" width="18.42578125" style="37" customWidth="1"/>
    <col min="518" max="518" width="14.140625" style="37" customWidth="1"/>
    <col min="519" max="768" width="11.42578125" style="37"/>
    <col min="769" max="769" width="16" style="37" customWidth="1"/>
    <col min="770" max="770" width="22.28515625" style="37" customWidth="1"/>
    <col min="771" max="771" width="15.28515625" style="37" customWidth="1"/>
    <col min="772" max="772" width="13.7109375" style="37" customWidth="1"/>
    <col min="773" max="773" width="18.42578125" style="37" customWidth="1"/>
    <col min="774" max="774" width="14.140625" style="37" customWidth="1"/>
    <col min="775" max="1024" width="11.42578125" style="37"/>
    <col min="1025" max="1025" width="16" style="37" customWidth="1"/>
    <col min="1026" max="1026" width="22.28515625" style="37" customWidth="1"/>
    <col min="1027" max="1027" width="15.28515625" style="37" customWidth="1"/>
    <col min="1028" max="1028" width="13.7109375" style="37" customWidth="1"/>
    <col min="1029" max="1029" width="18.42578125" style="37" customWidth="1"/>
    <col min="1030" max="1030" width="14.140625" style="37" customWidth="1"/>
    <col min="1031" max="1280" width="11.42578125" style="37"/>
    <col min="1281" max="1281" width="16" style="37" customWidth="1"/>
    <col min="1282" max="1282" width="22.28515625" style="37" customWidth="1"/>
    <col min="1283" max="1283" width="15.28515625" style="37" customWidth="1"/>
    <col min="1284" max="1284" width="13.7109375" style="37" customWidth="1"/>
    <col min="1285" max="1285" width="18.42578125" style="37" customWidth="1"/>
    <col min="1286" max="1286" width="14.140625" style="37" customWidth="1"/>
    <col min="1287" max="1536" width="11.42578125" style="37"/>
    <col min="1537" max="1537" width="16" style="37" customWidth="1"/>
    <col min="1538" max="1538" width="22.28515625" style="37" customWidth="1"/>
    <col min="1539" max="1539" width="15.28515625" style="37" customWidth="1"/>
    <col min="1540" max="1540" width="13.7109375" style="37" customWidth="1"/>
    <col min="1541" max="1541" width="18.42578125" style="37" customWidth="1"/>
    <col min="1542" max="1542" width="14.140625" style="37" customWidth="1"/>
    <col min="1543" max="1792" width="11.42578125" style="37"/>
    <col min="1793" max="1793" width="16" style="37" customWidth="1"/>
    <col min="1794" max="1794" width="22.28515625" style="37" customWidth="1"/>
    <col min="1795" max="1795" width="15.28515625" style="37" customWidth="1"/>
    <col min="1796" max="1796" width="13.7109375" style="37" customWidth="1"/>
    <col min="1797" max="1797" width="18.42578125" style="37" customWidth="1"/>
    <col min="1798" max="1798" width="14.140625" style="37" customWidth="1"/>
    <col min="1799" max="2048" width="11.42578125" style="37"/>
    <col min="2049" max="2049" width="16" style="37" customWidth="1"/>
    <col min="2050" max="2050" width="22.28515625" style="37" customWidth="1"/>
    <col min="2051" max="2051" width="15.28515625" style="37" customWidth="1"/>
    <col min="2052" max="2052" width="13.7109375" style="37" customWidth="1"/>
    <col min="2053" max="2053" width="18.42578125" style="37" customWidth="1"/>
    <col min="2054" max="2054" width="14.140625" style="37" customWidth="1"/>
    <col min="2055" max="2304" width="11.42578125" style="37"/>
    <col min="2305" max="2305" width="16" style="37" customWidth="1"/>
    <col min="2306" max="2306" width="22.28515625" style="37" customWidth="1"/>
    <col min="2307" max="2307" width="15.28515625" style="37" customWidth="1"/>
    <col min="2308" max="2308" width="13.7109375" style="37" customWidth="1"/>
    <col min="2309" max="2309" width="18.42578125" style="37" customWidth="1"/>
    <col min="2310" max="2310" width="14.140625" style="37" customWidth="1"/>
    <col min="2311" max="2560" width="11.42578125" style="37"/>
    <col min="2561" max="2561" width="16" style="37" customWidth="1"/>
    <col min="2562" max="2562" width="22.28515625" style="37" customWidth="1"/>
    <col min="2563" max="2563" width="15.28515625" style="37" customWidth="1"/>
    <col min="2564" max="2564" width="13.7109375" style="37" customWidth="1"/>
    <col min="2565" max="2565" width="18.42578125" style="37" customWidth="1"/>
    <col min="2566" max="2566" width="14.140625" style="37" customWidth="1"/>
    <col min="2567" max="2816" width="11.42578125" style="37"/>
    <col min="2817" max="2817" width="16" style="37" customWidth="1"/>
    <col min="2818" max="2818" width="22.28515625" style="37" customWidth="1"/>
    <col min="2819" max="2819" width="15.28515625" style="37" customWidth="1"/>
    <col min="2820" max="2820" width="13.7109375" style="37" customWidth="1"/>
    <col min="2821" max="2821" width="18.42578125" style="37" customWidth="1"/>
    <col min="2822" max="2822" width="14.140625" style="37" customWidth="1"/>
    <col min="2823" max="3072" width="11.42578125" style="37"/>
    <col min="3073" max="3073" width="16" style="37" customWidth="1"/>
    <col min="3074" max="3074" width="22.28515625" style="37" customWidth="1"/>
    <col min="3075" max="3075" width="15.28515625" style="37" customWidth="1"/>
    <col min="3076" max="3076" width="13.7109375" style="37" customWidth="1"/>
    <col min="3077" max="3077" width="18.42578125" style="37" customWidth="1"/>
    <col min="3078" max="3078" width="14.140625" style="37" customWidth="1"/>
    <col min="3079" max="3328" width="11.42578125" style="37"/>
    <col min="3329" max="3329" width="16" style="37" customWidth="1"/>
    <col min="3330" max="3330" width="22.28515625" style="37" customWidth="1"/>
    <col min="3331" max="3331" width="15.28515625" style="37" customWidth="1"/>
    <col min="3332" max="3332" width="13.7109375" style="37" customWidth="1"/>
    <col min="3333" max="3333" width="18.42578125" style="37" customWidth="1"/>
    <col min="3334" max="3334" width="14.140625" style="37" customWidth="1"/>
    <col min="3335" max="3584" width="11.42578125" style="37"/>
    <col min="3585" max="3585" width="16" style="37" customWidth="1"/>
    <col min="3586" max="3586" width="22.28515625" style="37" customWidth="1"/>
    <col min="3587" max="3587" width="15.28515625" style="37" customWidth="1"/>
    <col min="3588" max="3588" width="13.7109375" style="37" customWidth="1"/>
    <col min="3589" max="3589" width="18.42578125" style="37" customWidth="1"/>
    <col min="3590" max="3590" width="14.140625" style="37" customWidth="1"/>
    <col min="3591" max="3840" width="11.42578125" style="37"/>
    <col min="3841" max="3841" width="16" style="37" customWidth="1"/>
    <col min="3842" max="3842" width="22.28515625" style="37" customWidth="1"/>
    <col min="3843" max="3843" width="15.28515625" style="37" customWidth="1"/>
    <col min="3844" max="3844" width="13.7109375" style="37" customWidth="1"/>
    <col min="3845" max="3845" width="18.42578125" style="37" customWidth="1"/>
    <col min="3846" max="3846" width="14.140625" style="37" customWidth="1"/>
    <col min="3847" max="4096" width="11.42578125" style="37"/>
    <col min="4097" max="4097" width="16" style="37" customWidth="1"/>
    <col min="4098" max="4098" width="22.28515625" style="37" customWidth="1"/>
    <col min="4099" max="4099" width="15.28515625" style="37" customWidth="1"/>
    <col min="4100" max="4100" width="13.7109375" style="37" customWidth="1"/>
    <col min="4101" max="4101" width="18.42578125" style="37" customWidth="1"/>
    <col min="4102" max="4102" width="14.140625" style="37" customWidth="1"/>
    <col min="4103" max="4352" width="11.42578125" style="37"/>
    <col min="4353" max="4353" width="16" style="37" customWidth="1"/>
    <col min="4354" max="4354" width="22.28515625" style="37" customWidth="1"/>
    <col min="4355" max="4355" width="15.28515625" style="37" customWidth="1"/>
    <col min="4356" max="4356" width="13.7109375" style="37" customWidth="1"/>
    <col min="4357" max="4357" width="18.42578125" style="37" customWidth="1"/>
    <col min="4358" max="4358" width="14.140625" style="37" customWidth="1"/>
    <col min="4359" max="4608" width="11.42578125" style="37"/>
    <col min="4609" max="4609" width="16" style="37" customWidth="1"/>
    <col min="4610" max="4610" width="22.28515625" style="37" customWidth="1"/>
    <col min="4611" max="4611" width="15.28515625" style="37" customWidth="1"/>
    <col min="4612" max="4612" width="13.7109375" style="37" customWidth="1"/>
    <col min="4613" max="4613" width="18.42578125" style="37" customWidth="1"/>
    <col min="4614" max="4614" width="14.140625" style="37" customWidth="1"/>
    <col min="4615" max="4864" width="11.42578125" style="37"/>
    <col min="4865" max="4865" width="16" style="37" customWidth="1"/>
    <col min="4866" max="4866" width="22.28515625" style="37" customWidth="1"/>
    <col min="4867" max="4867" width="15.28515625" style="37" customWidth="1"/>
    <col min="4868" max="4868" width="13.7109375" style="37" customWidth="1"/>
    <col min="4869" max="4869" width="18.42578125" style="37" customWidth="1"/>
    <col min="4870" max="4870" width="14.140625" style="37" customWidth="1"/>
    <col min="4871" max="5120" width="11.42578125" style="37"/>
    <col min="5121" max="5121" width="16" style="37" customWidth="1"/>
    <col min="5122" max="5122" width="22.28515625" style="37" customWidth="1"/>
    <col min="5123" max="5123" width="15.28515625" style="37" customWidth="1"/>
    <col min="5124" max="5124" width="13.7109375" style="37" customWidth="1"/>
    <col min="5125" max="5125" width="18.42578125" style="37" customWidth="1"/>
    <col min="5126" max="5126" width="14.140625" style="37" customWidth="1"/>
    <col min="5127" max="5376" width="11.42578125" style="37"/>
    <col min="5377" max="5377" width="16" style="37" customWidth="1"/>
    <col min="5378" max="5378" width="22.28515625" style="37" customWidth="1"/>
    <col min="5379" max="5379" width="15.28515625" style="37" customWidth="1"/>
    <col min="5380" max="5380" width="13.7109375" style="37" customWidth="1"/>
    <col min="5381" max="5381" width="18.42578125" style="37" customWidth="1"/>
    <col min="5382" max="5382" width="14.140625" style="37" customWidth="1"/>
    <col min="5383" max="5632" width="11.42578125" style="37"/>
    <col min="5633" max="5633" width="16" style="37" customWidth="1"/>
    <col min="5634" max="5634" width="22.28515625" style="37" customWidth="1"/>
    <col min="5635" max="5635" width="15.28515625" style="37" customWidth="1"/>
    <col min="5636" max="5636" width="13.7109375" style="37" customWidth="1"/>
    <col min="5637" max="5637" width="18.42578125" style="37" customWidth="1"/>
    <col min="5638" max="5638" width="14.140625" style="37" customWidth="1"/>
    <col min="5639" max="5888" width="11.42578125" style="37"/>
    <col min="5889" max="5889" width="16" style="37" customWidth="1"/>
    <col min="5890" max="5890" width="22.28515625" style="37" customWidth="1"/>
    <col min="5891" max="5891" width="15.28515625" style="37" customWidth="1"/>
    <col min="5892" max="5892" width="13.7109375" style="37" customWidth="1"/>
    <col min="5893" max="5893" width="18.42578125" style="37" customWidth="1"/>
    <col min="5894" max="5894" width="14.140625" style="37" customWidth="1"/>
    <col min="5895" max="6144" width="11.42578125" style="37"/>
    <col min="6145" max="6145" width="16" style="37" customWidth="1"/>
    <col min="6146" max="6146" width="22.28515625" style="37" customWidth="1"/>
    <col min="6147" max="6147" width="15.28515625" style="37" customWidth="1"/>
    <col min="6148" max="6148" width="13.7109375" style="37" customWidth="1"/>
    <col min="6149" max="6149" width="18.42578125" style="37" customWidth="1"/>
    <col min="6150" max="6150" width="14.140625" style="37" customWidth="1"/>
    <col min="6151" max="6400" width="11.42578125" style="37"/>
    <col min="6401" max="6401" width="16" style="37" customWidth="1"/>
    <col min="6402" max="6402" width="22.28515625" style="37" customWidth="1"/>
    <col min="6403" max="6403" width="15.28515625" style="37" customWidth="1"/>
    <col min="6404" max="6404" width="13.7109375" style="37" customWidth="1"/>
    <col min="6405" max="6405" width="18.42578125" style="37" customWidth="1"/>
    <col min="6406" max="6406" width="14.140625" style="37" customWidth="1"/>
    <col min="6407" max="6656" width="11.42578125" style="37"/>
    <col min="6657" max="6657" width="16" style="37" customWidth="1"/>
    <col min="6658" max="6658" width="22.28515625" style="37" customWidth="1"/>
    <col min="6659" max="6659" width="15.28515625" style="37" customWidth="1"/>
    <col min="6660" max="6660" width="13.7109375" style="37" customWidth="1"/>
    <col min="6661" max="6661" width="18.42578125" style="37" customWidth="1"/>
    <col min="6662" max="6662" width="14.140625" style="37" customWidth="1"/>
    <col min="6663" max="6912" width="11.42578125" style="37"/>
    <col min="6913" max="6913" width="16" style="37" customWidth="1"/>
    <col min="6914" max="6914" width="22.28515625" style="37" customWidth="1"/>
    <col min="6915" max="6915" width="15.28515625" style="37" customWidth="1"/>
    <col min="6916" max="6916" width="13.7109375" style="37" customWidth="1"/>
    <col min="6917" max="6917" width="18.42578125" style="37" customWidth="1"/>
    <col min="6918" max="6918" width="14.140625" style="37" customWidth="1"/>
    <col min="6919" max="7168" width="11.42578125" style="37"/>
    <col min="7169" max="7169" width="16" style="37" customWidth="1"/>
    <col min="7170" max="7170" width="22.28515625" style="37" customWidth="1"/>
    <col min="7171" max="7171" width="15.28515625" style="37" customWidth="1"/>
    <col min="7172" max="7172" width="13.7109375" style="37" customWidth="1"/>
    <col min="7173" max="7173" width="18.42578125" style="37" customWidth="1"/>
    <col min="7174" max="7174" width="14.140625" style="37" customWidth="1"/>
    <col min="7175" max="7424" width="11.42578125" style="37"/>
    <col min="7425" max="7425" width="16" style="37" customWidth="1"/>
    <col min="7426" max="7426" width="22.28515625" style="37" customWidth="1"/>
    <col min="7427" max="7427" width="15.28515625" style="37" customWidth="1"/>
    <col min="7428" max="7428" width="13.7109375" style="37" customWidth="1"/>
    <col min="7429" max="7429" width="18.42578125" style="37" customWidth="1"/>
    <col min="7430" max="7430" width="14.140625" style="37" customWidth="1"/>
    <col min="7431" max="7680" width="11.42578125" style="37"/>
    <col min="7681" max="7681" width="16" style="37" customWidth="1"/>
    <col min="7682" max="7682" width="22.28515625" style="37" customWidth="1"/>
    <col min="7683" max="7683" width="15.28515625" style="37" customWidth="1"/>
    <col min="7684" max="7684" width="13.7109375" style="37" customWidth="1"/>
    <col min="7685" max="7685" width="18.42578125" style="37" customWidth="1"/>
    <col min="7686" max="7686" width="14.140625" style="37" customWidth="1"/>
    <col min="7687" max="7936" width="11.42578125" style="37"/>
    <col min="7937" max="7937" width="16" style="37" customWidth="1"/>
    <col min="7938" max="7938" width="22.28515625" style="37" customWidth="1"/>
    <col min="7939" max="7939" width="15.28515625" style="37" customWidth="1"/>
    <col min="7940" max="7940" width="13.7109375" style="37" customWidth="1"/>
    <col min="7941" max="7941" width="18.42578125" style="37" customWidth="1"/>
    <col min="7942" max="7942" width="14.140625" style="37" customWidth="1"/>
    <col min="7943" max="8192" width="11.42578125" style="37"/>
    <col min="8193" max="8193" width="16" style="37" customWidth="1"/>
    <col min="8194" max="8194" width="22.28515625" style="37" customWidth="1"/>
    <col min="8195" max="8195" width="15.28515625" style="37" customWidth="1"/>
    <col min="8196" max="8196" width="13.7109375" style="37" customWidth="1"/>
    <col min="8197" max="8197" width="18.42578125" style="37" customWidth="1"/>
    <col min="8198" max="8198" width="14.140625" style="37" customWidth="1"/>
    <col min="8199" max="8448" width="11.42578125" style="37"/>
    <col min="8449" max="8449" width="16" style="37" customWidth="1"/>
    <col min="8450" max="8450" width="22.28515625" style="37" customWidth="1"/>
    <col min="8451" max="8451" width="15.28515625" style="37" customWidth="1"/>
    <col min="8452" max="8452" width="13.7109375" style="37" customWidth="1"/>
    <col min="8453" max="8453" width="18.42578125" style="37" customWidth="1"/>
    <col min="8454" max="8454" width="14.140625" style="37" customWidth="1"/>
    <col min="8455" max="8704" width="11.42578125" style="37"/>
    <col min="8705" max="8705" width="16" style="37" customWidth="1"/>
    <col min="8706" max="8706" width="22.28515625" style="37" customWidth="1"/>
    <col min="8707" max="8707" width="15.28515625" style="37" customWidth="1"/>
    <col min="8708" max="8708" width="13.7109375" style="37" customWidth="1"/>
    <col min="8709" max="8709" width="18.42578125" style="37" customWidth="1"/>
    <col min="8710" max="8710" width="14.140625" style="37" customWidth="1"/>
    <col min="8711" max="8960" width="11.42578125" style="37"/>
    <col min="8961" max="8961" width="16" style="37" customWidth="1"/>
    <col min="8962" max="8962" width="22.28515625" style="37" customWidth="1"/>
    <col min="8963" max="8963" width="15.28515625" style="37" customWidth="1"/>
    <col min="8964" max="8964" width="13.7109375" style="37" customWidth="1"/>
    <col min="8965" max="8965" width="18.42578125" style="37" customWidth="1"/>
    <col min="8966" max="8966" width="14.140625" style="37" customWidth="1"/>
    <col min="8967" max="9216" width="11.42578125" style="37"/>
    <col min="9217" max="9217" width="16" style="37" customWidth="1"/>
    <col min="9218" max="9218" width="22.28515625" style="37" customWidth="1"/>
    <col min="9219" max="9219" width="15.28515625" style="37" customWidth="1"/>
    <col min="9220" max="9220" width="13.7109375" style="37" customWidth="1"/>
    <col min="9221" max="9221" width="18.42578125" style="37" customWidth="1"/>
    <col min="9222" max="9222" width="14.140625" style="37" customWidth="1"/>
    <col min="9223" max="9472" width="11.42578125" style="37"/>
    <col min="9473" max="9473" width="16" style="37" customWidth="1"/>
    <col min="9474" max="9474" width="22.28515625" style="37" customWidth="1"/>
    <col min="9475" max="9475" width="15.28515625" style="37" customWidth="1"/>
    <col min="9476" max="9476" width="13.7109375" style="37" customWidth="1"/>
    <col min="9477" max="9477" width="18.42578125" style="37" customWidth="1"/>
    <col min="9478" max="9478" width="14.140625" style="37" customWidth="1"/>
    <col min="9479" max="9728" width="11.42578125" style="37"/>
    <col min="9729" max="9729" width="16" style="37" customWidth="1"/>
    <col min="9730" max="9730" width="22.28515625" style="37" customWidth="1"/>
    <col min="9731" max="9731" width="15.28515625" style="37" customWidth="1"/>
    <col min="9732" max="9732" width="13.7109375" style="37" customWidth="1"/>
    <col min="9733" max="9733" width="18.42578125" style="37" customWidth="1"/>
    <col min="9734" max="9734" width="14.140625" style="37" customWidth="1"/>
    <col min="9735" max="9984" width="11.42578125" style="37"/>
    <col min="9985" max="9985" width="16" style="37" customWidth="1"/>
    <col min="9986" max="9986" width="22.28515625" style="37" customWidth="1"/>
    <col min="9987" max="9987" width="15.28515625" style="37" customWidth="1"/>
    <col min="9988" max="9988" width="13.7109375" style="37" customWidth="1"/>
    <col min="9989" max="9989" width="18.42578125" style="37" customWidth="1"/>
    <col min="9990" max="9990" width="14.140625" style="37" customWidth="1"/>
    <col min="9991" max="10240" width="11.42578125" style="37"/>
    <col min="10241" max="10241" width="16" style="37" customWidth="1"/>
    <col min="10242" max="10242" width="22.28515625" style="37" customWidth="1"/>
    <col min="10243" max="10243" width="15.28515625" style="37" customWidth="1"/>
    <col min="10244" max="10244" width="13.7109375" style="37" customWidth="1"/>
    <col min="10245" max="10245" width="18.42578125" style="37" customWidth="1"/>
    <col min="10246" max="10246" width="14.140625" style="37" customWidth="1"/>
    <col min="10247" max="10496" width="11.42578125" style="37"/>
    <col min="10497" max="10497" width="16" style="37" customWidth="1"/>
    <col min="10498" max="10498" width="22.28515625" style="37" customWidth="1"/>
    <col min="10499" max="10499" width="15.28515625" style="37" customWidth="1"/>
    <col min="10500" max="10500" width="13.7109375" style="37" customWidth="1"/>
    <col min="10501" max="10501" width="18.42578125" style="37" customWidth="1"/>
    <col min="10502" max="10502" width="14.140625" style="37" customWidth="1"/>
    <col min="10503" max="10752" width="11.42578125" style="37"/>
    <col min="10753" max="10753" width="16" style="37" customWidth="1"/>
    <col min="10754" max="10754" width="22.28515625" style="37" customWidth="1"/>
    <col min="10755" max="10755" width="15.28515625" style="37" customWidth="1"/>
    <col min="10756" max="10756" width="13.7109375" style="37" customWidth="1"/>
    <col min="10757" max="10757" width="18.42578125" style="37" customWidth="1"/>
    <col min="10758" max="10758" width="14.140625" style="37" customWidth="1"/>
    <col min="10759" max="11008" width="11.42578125" style="37"/>
    <col min="11009" max="11009" width="16" style="37" customWidth="1"/>
    <col min="11010" max="11010" width="22.28515625" style="37" customWidth="1"/>
    <col min="11011" max="11011" width="15.28515625" style="37" customWidth="1"/>
    <col min="11012" max="11012" width="13.7109375" style="37" customWidth="1"/>
    <col min="11013" max="11013" width="18.42578125" style="37" customWidth="1"/>
    <col min="11014" max="11014" width="14.140625" style="37" customWidth="1"/>
    <col min="11015" max="11264" width="11.42578125" style="37"/>
    <col min="11265" max="11265" width="16" style="37" customWidth="1"/>
    <col min="11266" max="11266" width="22.28515625" style="37" customWidth="1"/>
    <col min="11267" max="11267" width="15.28515625" style="37" customWidth="1"/>
    <col min="11268" max="11268" width="13.7109375" style="37" customWidth="1"/>
    <col min="11269" max="11269" width="18.42578125" style="37" customWidth="1"/>
    <col min="11270" max="11270" width="14.140625" style="37" customWidth="1"/>
    <col min="11271" max="11520" width="11.42578125" style="37"/>
    <col min="11521" max="11521" width="16" style="37" customWidth="1"/>
    <col min="11522" max="11522" width="22.28515625" style="37" customWidth="1"/>
    <col min="11523" max="11523" width="15.28515625" style="37" customWidth="1"/>
    <col min="11524" max="11524" width="13.7109375" style="37" customWidth="1"/>
    <col min="11525" max="11525" width="18.42578125" style="37" customWidth="1"/>
    <col min="11526" max="11526" width="14.140625" style="37" customWidth="1"/>
    <col min="11527" max="11776" width="11.42578125" style="37"/>
    <col min="11777" max="11777" width="16" style="37" customWidth="1"/>
    <col min="11778" max="11778" width="22.28515625" style="37" customWidth="1"/>
    <col min="11779" max="11779" width="15.28515625" style="37" customWidth="1"/>
    <col min="11780" max="11780" width="13.7109375" style="37" customWidth="1"/>
    <col min="11781" max="11781" width="18.42578125" style="37" customWidth="1"/>
    <col min="11782" max="11782" width="14.140625" style="37" customWidth="1"/>
    <col min="11783" max="12032" width="11.42578125" style="37"/>
    <col min="12033" max="12033" width="16" style="37" customWidth="1"/>
    <col min="12034" max="12034" width="22.28515625" style="37" customWidth="1"/>
    <col min="12035" max="12035" width="15.28515625" style="37" customWidth="1"/>
    <col min="12036" max="12036" width="13.7109375" style="37" customWidth="1"/>
    <col min="12037" max="12037" width="18.42578125" style="37" customWidth="1"/>
    <col min="12038" max="12038" width="14.140625" style="37" customWidth="1"/>
    <col min="12039" max="12288" width="11.42578125" style="37"/>
    <col min="12289" max="12289" width="16" style="37" customWidth="1"/>
    <col min="12290" max="12290" width="22.28515625" style="37" customWidth="1"/>
    <col min="12291" max="12291" width="15.28515625" style="37" customWidth="1"/>
    <col min="12292" max="12292" width="13.7109375" style="37" customWidth="1"/>
    <col min="12293" max="12293" width="18.42578125" style="37" customWidth="1"/>
    <col min="12294" max="12294" width="14.140625" style="37" customWidth="1"/>
    <col min="12295" max="12544" width="11.42578125" style="37"/>
    <col min="12545" max="12545" width="16" style="37" customWidth="1"/>
    <col min="12546" max="12546" width="22.28515625" style="37" customWidth="1"/>
    <col min="12547" max="12547" width="15.28515625" style="37" customWidth="1"/>
    <col min="12548" max="12548" width="13.7109375" style="37" customWidth="1"/>
    <col min="12549" max="12549" width="18.42578125" style="37" customWidth="1"/>
    <col min="12550" max="12550" width="14.140625" style="37" customWidth="1"/>
    <col min="12551" max="12800" width="11.42578125" style="37"/>
    <col min="12801" max="12801" width="16" style="37" customWidth="1"/>
    <col min="12802" max="12802" width="22.28515625" style="37" customWidth="1"/>
    <col min="12803" max="12803" width="15.28515625" style="37" customWidth="1"/>
    <col min="12804" max="12804" width="13.7109375" style="37" customWidth="1"/>
    <col min="12805" max="12805" width="18.42578125" style="37" customWidth="1"/>
    <col min="12806" max="12806" width="14.140625" style="37" customWidth="1"/>
    <col min="12807" max="13056" width="11.42578125" style="37"/>
    <col min="13057" max="13057" width="16" style="37" customWidth="1"/>
    <col min="13058" max="13058" width="22.28515625" style="37" customWidth="1"/>
    <col min="13059" max="13059" width="15.28515625" style="37" customWidth="1"/>
    <col min="13060" max="13060" width="13.7109375" style="37" customWidth="1"/>
    <col min="13061" max="13061" width="18.42578125" style="37" customWidth="1"/>
    <col min="13062" max="13062" width="14.140625" style="37" customWidth="1"/>
    <col min="13063" max="13312" width="11.42578125" style="37"/>
    <col min="13313" max="13313" width="16" style="37" customWidth="1"/>
    <col min="13314" max="13314" width="22.28515625" style="37" customWidth="1"/>
    <col min="13315" max="13315" width="15.28515625" style="37" customWidth="1"/>
    <col min="13316" max="13316" width="13.7109375" style="37" customWidth="1"/>
    <col min="13317" max="13317" width="18.42578125" style="37" customWidth="1"/>
    <col min="13318" max="13318" width="14.140625" style="37" customWidth="1"/>
    <col min="13319" max="13568" width="11.42578125" style="37"/>
    <col min="13569" max="13569" width="16" style="37" customWidth="1"/>
    <col min="13570" max="13570" width="22.28515625" style="37" customWidth="1"/>
    <col min="13571" max="13571" width="15.28515625" style="37" customWidth="1"/>
    <col min="13572" max="13572" width="13.7109375" style="37" customWidth="1"/>
    <col min="13573" max="13573" width="18.42578125" style="37" customWidth="1"/>
    <col min="13574" max="13574" width="14.140625" style="37" customWidth="1"/>
    <col min="13575" max="13824" width="11.42578125" style="37"/>
    <col min="13825" max="13825" width="16" style="37" customWidth="1"/>
    <col min="13826" max="13826" width="22.28515625" style="37" customWidth="1"/>
    <col min="13827" max="13827" width="15.28515625" style="37" customWidth="1"/>
    <col min="13828" max="13828" width="13.7109375" style="37" customWidth="1"/>
    <col min="13829" max="13829" width="18.42578125" style="37" customWidth="1"/>
    <col min="13830" max="13830" width="14.140625" style="37" customWidth="1"/>
    <col min="13831" max="14080" width="11.42578125" style="37"/>
    <col min="14081" max="14081" width="16" style="37" customWidth="1"/>
    <col min="14082" max="14082" width="22.28515625" style="37" customWidth="1"/>
    <col min="14083" max="14083" width="15.28515625" style="37" customWidth="1"/>
    <col min="14084" max="14084" width="13.7109375" style="37" customWidth="1"/>
    <col min="14085" max="14085" width="18.42578125" style="37" customWidth="1"/>
    <col min="14086" max="14086" width="14.140625" style="37" customWidth="1"/>
    <col min="14087" max="14336" width="11.42578125" style="37"/>
    <col min="14337" max="14337" width="16" style="37" customWidth="1"/>
    <col min="14338" max="14338" width="22.28515625" style="37" customWidth="1"/>
    <col min="14339" max="14339" width="15.28515625" style="37" customWidth="1"/>
    <col min="14340" max="14340" width="13.7109375" style="37" customWidth="1"/>
    <col min="14341" max="14341" width="18.42578125" style="37" customWidth="1"/>
    <col min="14342" max="14342" width="14.140625" style="37" customWidth="1"/>
    <col min="14343" max="14592" width="11.42578125" style="37"/>
    <col min="14593" max="14593" width="16" style="37" customWidth="1"/>
    <col min="14594" max="14594" width="22.28515625" style="37" customWidth="1"/>
    <col min="14595" max="14595" width="15.28515625" style="37" customWidth="1"/>
    <col min="14596" max="14596" width="13.7109375" style="37" customWidth="1"/>
    <col min="14597" max="14597" width="18.42578125" style="37" customWidth="1"/>
    <col min="14598" max="14598" width="14.140625" style="37" customWidth="1"/>
    <col min="14599" max="14848" width="11.42578125" style="37"/>
    <col min="14849" max="14849" width="16" style="37" customWidth="1"/>
    <col min="14850" max="14850" width="22.28515625" style="37" customWidth="1"/>
    <col min="14851" max="14851" width="15.28515625" style="37" customWidth="1"/>
    <col min="14852" max="14852" width="13.7109375" style="37" customWidth="1"/>
    <col min="14853" max="14853" width="18.42578125" style="37" customWidth="1"/>
    <col min="14854" max="14854" width="14.140625" style="37" customWidth="1"/>
    <col min="14855" max="15104" width="11.42578125" style="37"/>
    <col min="15105" max="15105" width="16" style="37" customWidth="1"/>
    <col min="15106" max="15106" width="22.28515625" style="37" customWidth="1"/>
    <col min="15107" max="15107" width="15.28515625" style="37" customWidth="1"/>
    <col min="15108" max="15108" width="13.7109375" style="37" customWidth="1"/>
    <col min="15109" max="15109" width="18.42578125" style="37" customWidth="1"/>
    <col min="15110" max="15110" width="14.140625" style="37" customWidth="1"/>
    <col min="15111" max="15360" width="11.42578125" style="37"/>
    <col min="15361" max="15361" width="16" style="37" customWidth="1"/>
    <col min="15362" max="15362" width="22.28515625" style="37" customWidth="1"/>
    <col min="15363" max="15363" width="15.28515625" style="37" customWidth="1"/>
    <col min="15364" max="15364" width="13.7109375" style="37" customWidth="1"/>
    <col min="15365" max="15365" width="18.42578125" style="37" customWidth="1"/>
    <col min="15366" max="15366" width="14.140625" style="37" customWidth="1"/>
    <col min="15367" max="15616" width="11.42578125" style="37"/>
    <col min="15617" max="15617" width="16" style="37" customWidth="1"/>
    <col min="15618" max="15618" width="22.28515625" style="37" customWidth="1"/>
    <col min="15619" max="15619" width="15.28515625" style="37" customWidth="1"/>
    <col min="15620" max="15620" width="13.7109375" style="37" customWidth="1"/>
    <col min="15621" max="15621" width="18.42578125" style="37" customWidth="1"/>
    <col min="15622" max="15622" width="14.140625" style="37" customWidth="1"/>
    <col min="15623" max="15872" width="11.42578125" style="37"/>
    <col min="15873" max="15873" width="16" style="37" customWidth="1"/>
    <col min="15874" max="15874" width="22.28515625" style="37" customWidth="1"/>
    <col min="15875" max="15875" width="15.28515625" style="37" customWidth="1"/>
    <col min="15876" max="15876" width="13.7109375" style="37" customWidth="1"/>
    <col min="15877" max="15877" width="18.42578125" style="37" customWidth="1"/>
    <col min="15878" max="15878" width="14.140625" style="37" customWidth="1"/>
    <col min="15879" max="16128" width="11.42578125" style="37"/>
    <col min="16129" max="16129" width="16" style="37" customWidth="1"/>
    <col min="16130" max="16130" width="22.28515625" style="37" customWidth="1"/>
    <col min="16131" max="16131" width="15.28515625" style="37" customWidth="1"/>
    <col min="16132" max="16132" width="13.7109375" style="37" customWidth="1"/>
    <col min="16133" max="16133" width="18.42578125" style="37" customWidth="1"/>
    <col min="16134" max="16134" width="14.140625" style="37" customWidth="1"/>
    <col min="16135" max="16384" width="11.42578125" style="37"/>
  </cols>
  <sheetData>
    <row r="1" spans="1:6" ht="17.25" customHeight="1">
      <c r="A1" s="148" t="s">
        <v>171</v>
      </c>
      <c r="B1" s="148"/>
      <c r="C1" s="148"/>
      <c r="D1" s="148"/>
      <c r="E1" s="148"/>
    </row>
    <row r="2" spans="1:6" ht="16.5" customHeight="1">
      <c r="A2" s="149" t="s">
        <v>172</v>
      </c>
      <c r="B2" s="149"/>
      <c r="C2" s="149"/>
      <c r="D2" s="149"/>
      <c r="E2" s="149"/>
    </row>
    <row r="3" spans="1:6" ht="15.75">
      <c r="A3" s="148" t="s">
        <v>173</v>
      </c>
      <c r="B3" s="148"/>
      <c r="C3" s="148"/>
      <c r="D3" s="148"/>
      <c r="E3" s="148"/>
      <c r="F3" s="75"/>
    </row>
    <row r="4" spans="1:6" ht="12.75" customHeight="1">
      <c r="A4" s="148" t="s">
        <v>295</v>
      </c>
      <c r="B4" s="148"/>
      <c r="C4" s="148"/>
      <c r="D4" s="148"/>
      <c r="E4" s="148"/>
      <c r="F4" s="75"/>
    </row>
    <row r="5" spans="1:6" ht="12.75" customHeight="1">
      <c r="A5" s="148"/>
      <c r="B5" s="148"/>
      <c r="C5" s="148"/>
      <c r="D5" s="148"/>
      <c r="E5" s="148"/>
      <c r="F5" s="75"/>
    </row>
    <row r="6" spans="1:6" ht="24.95" customHeight="1">
      <c r="A6" s="76" t="s">
        <v>174</v>
      </c>
      <c r="B6" s="77" t="s">
        <v>175</v>
      </c>
      <c r="C6" s="77" t="s">
        <v>66</v>
      </c>
      <c r="D6" s="77" t="s">
        <v>176</v>
      </c>
      <c r="E6" s="78" t="s">
        <v>57</v>
      </c>
      <c r="F6" s="79"/>
    </row>
    <row r="7" spans="1:6" ht="24.95" customHeight="1">
      <c r="A7" s="80" t="s">
        <v>177</v>
      </c>
      <c r="B7" s="81">
        <v>1800</v>
      </c>
      <c r="C7" s="81">
        <v>1225</v>
      </c>
      <c r="D7" s="81">
        <v>475</v>
      </c>
      <c r="E7" s="82">
        <f t="shared" ref="E7:E14" si="0">SUM(B7:D7)</f>
        <v>3500</v>
      </c>
      <c r="F7" s="79"/>
    </row>
    <row r="8" spans="1:6" ht="24.95" customHeight="1">
      <c r="A8" s="83" t="s">
        <v>178</v>
      </c>
      <c r="B8" s="84">
        <v>1800</v>
      </c>
      <c r="C8" s="84">
        <v>1225</v>
      </c>
      <c r="D8" s="85">
        <v>750</v>
      </c>
      <c r="E8" s="86">
        <f t="shared" si="0"/>
        <v>3775</v>
      </c>
      <c r="F8" s="79"/>
    </row>
    <row r="9" spans="1:6" ht="24.95" customHeight="1">
      <c r="A9" s="80" t="s">
        <v>179</v>
      </c>
      <c r="B9" s="81">
        <v>1800</v>
      </c>
      <c r="C9" s="81">
        <v>1225</v>
      </c>
      <c r="D9" s="81">
        <v>700</v>
      </c>
      <c r="E9" s="82">
        <f t="shared" si="0"/>
        <v>3725</v>
      </c>
      <c r="F9" s="79"/>
    </row>
    <row r="10" spans="1:6" ht="24.95" customHeight="1">
      <c r="A10" s="87" t="s">
        <v>180</v>
      </c>
      <c r="B10" s="84">
        <v>1800</v>
      </c>
      <c r="C10" s="84">
        <v>1225</v>
      </c>
      <c r="D10" s="85">
        <v>530</v>
      </c>
      <c r="E10" s="86">
        <f t="shared" si="0"/>
        <v>3555</v>
      </c>
      <c r="F10" s="79"/>
    </row>
    <row r="11" spans="1:6" ht="24.95" customHeight="1">
      <c r="A11" s="80" t="s">
        <v>181</v>
      </c>
      <c r="B11" s="81">
        <v>1800</v>
      </c>
      <c r="C11" s="81">
        <v>1225</v>
      </c>
      <c r="D11" s="81">
        <v>265</v>
      </c>
      <c r="E11" s="82">
        <f t="shared" si="0"/>
        <v>3290</v>
      </c>
      <c r="F11" s="79"/>
    </row>
    <row r="12" spans="1:6" ht="24.95" customHeight="1">
      <c r="A12" s="87" t="s">
        <v>256</v>
      </c>
      <c r="B12" s="84">
        <v>1800</v>
      </c>
      <c r="C12" s="84">
        <v>1225</v>
      </c>
      <c r="D12" s="85">
        <v>880</v>
      </c>
      <c r="E12" s="86">
        <f t="shared" si="0"/>
        <v>3905</v>
      </c>
      <c r="F12" s="79"/>
    </row>
    <row r="13" spans="1:6" ht="24.95" customHeight="1">
      <c r="A13" s="80" t="s">
        <v>182</v>
      </c>
      <c r="B13" s="81">
        <v>1800</v>
      </c>
      <c r="C13" s="81">
        <v>1225</v>
      </c>
      <c r="D13" s="81">
        <v>725</v>
      </c>
      <c r="E13" s="82">
        <f t="shared" si="0"/>
        <v>3750</v>
      </c>
      <c r="F13" s="79"/>
    </row>
    <row r="14" spans="1:6" ht="24.95" customHeight="1">
      <c r="A14" s="87" t="s">
        <v>183</v>
      </c>
      <c r="B14" s="84">
        <v>1800</v>
      </c>
      <c r="C14" s="84">
        <v>1225</v>
      </c>
      <c r="D14" s="85">
        <v>195</v>
      </c>
      <c r="E14" s="86">
        <f t="shared" si="0"/>
        <v>3220</v>
      </c>
      <c r="F14" s="79"/>
    </row>
    <row r="15" spans="1:6" s="92" customFormat="1" ht="22.5" customHeight="1">
      <c r="A15" s="88" t="s">
        <v>291</v>
      </c>
      <c r="B15" s="89"/>
      <c r="C15" s="89"/>
      <c r="D15" s="89"/>
      <c r="E15" s="90">
        <v>1800</v>
      </c>
      <c r="F15" s="91"/>
    </row>
    <row r="16" spans="1:6" s="92" customFormat="1" ht="22.5" customHeight="1">
      <c r="A16" s="88" t="s">
        <v>257</v>
      </c>
      <c r="B16" s="89"/>
      <c r="C16" s="89"/>
      <c r="D16" s="89"/>
      <c r="E16" s="90">
        <v>2750</v>
      </c>
      <c r="F16" s="91"/>
    </row>
    <row r="17" spans="1:6" s="92" customFormat="1" ht="22.5" customHeight="1">
      <c r="A17" s="88" t="s">
        <v>292</v>
      </c>
      <c r="B17" s="89"/>
      <c r="C17" s="89"/>
      <c r="D17" s="89"/>
      <c r="E17" s="90">
        <v>2900</v>
      </c>
      <c r="F17" s="91"/>
    </row>
    <row r="18" spans="1:6" s="92" customFormat="1" ht="22.5" customHeight="1">
      <c r="A18" s="88" t="s">
        <v>184</v>
      </c>
      <c r="B18" s="89"/>
      <c r="C18" s="89"/>
      <c r="D18" s="89"/>
      <c r="E18" s="90">
        <v>200</v>
      </c>
      <c r="F18" s="91"/>
    </row>
    <row r="19" spans="1:6" s="92" customFormat="1" ht="22.5" customHeight="1">
      <c r="A19" s="88" t="s">
        <v>293</v>
      </c>
      <c r="B19" s="89"/>
      <c r="C19" s="89"/>
      <c r="D19" s="89"/>
      <c r="E19" s="90">
        <v>0</v>
      </c>
    </row>
    <row r="20" spans="1:6" ht="24.95" customHeight="1">
      <c r="A20" s="93" t="s">
        <v>57</v>
      </c>
      <c r="B20" s="94"/>
      <c r="C20" s="94"/>
      <c r="D20" s="95" t="s">
        <v>185</v>
      </c>
      <c r="E20" s="96">
        <f>SUM(E7:E19)</f>
        <v>36370</v>
      </c>
    </row>
    <row r="21" spans="1:6" ht="29.25" customHeight="1">
      <c r="A21" s="79"/>
      <c r="B21" s="79"/>
      <c r="C21" s="79"/>
      <c r="D21" s="79"/>
      <c r="E21" s="150" t="s">
        <v>294</v>
      </c>
      <c r="F21" s="79"/>
    </row>
    <row r="22" spans="1:6">
      <c r="A22" s="79"/>
      <c r="B22" s="79"/>
      <c r="C22" s="79"/>
      <c r="D22" s="79"/>
      <c r="E22" s="151">
        <v>36450</v>
      </c>
      <c r="F22" s="79"/>
    </row>
    <row r="23" spans="1:6">
      <c r="A23" s="79"/>
      <c r="B23" s="79"/>
      <c r="C23" s="79"/>
      <c r="D23" s="79"/>
      <c r="E23" s="79"/>
      <c r="F23" s="79"/>
    </row>
  </sheetData>
  <mergeCells count="4">
    <mergeCell ref="A1:E1"/>
    <mergeCell ref="A2:E2"/>
    <mergeCell ref="A3:E3"/>
    <mergeCell ref="A4:E5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zoomScale="85" workbookViewId="0">
      <selection activeCell="I6" sqref="I6"/>
    </sheetView>
  </sheetViews>
  <sheetFormatPr baseColWidth="10" defaultRowHeight="24.75" customHeight="1"/>
  <cols>
    <col min="1" max="1" width="15.42578125" style="92" customWidth="1"/>
    <col min="2" max="2" width="41.85546875" style="92" customWidth="1"/>
    <col min="3" max="3" width="18.5703125" style="92" customWidth="1"/>
    <col min="4" max="4" width="11.7109375" style="92" customWidth="1"/>
    <col min="5" max="5" width="23.42578125" style="92" customWidth="1"/>
    <col min="6" max="6" width="15.5703125" style="114" customWidth="1"/>
    <col min="7" max="256" width="11.42578125" style="92"/>
    <col min="257" max="257" width="15.42578125" style="92" customWidth="1"/>
    <col min="258" max="258" width="41.85546875" style="92" customWidth="1"/>
    <col min="259" max="259" width="18.5703125" style="92" customWidth="1"/>
    <col min="260" max="260" width="11.7109375" style="92" customWidth="1"/>
    <col min="261" max="261" width="23.42578125" style="92" customWidth="1"/>
    <col min="262" max="262" width="15.5703125" style="92" customWidth="1"/>
    <col min="263" max="512" width="11.42578125" style="92"/>
    <col min="513" max="513" width="15.42578125" style="92" customWidth="1"/>
    <col min="514" max="514" width="41.85546875" style="92" customWidth="1"/>
    <col min="515" max="515" width="18.5703125" style="92" customWidth="1"/>
    <col min="516" max="516" width="11.7109375" style="92" customWidth="1"/>
    <col min="517" max="517" width="23.42578125" style="92" customWidth="1"/>
    <col min="518" max="518" width="15.5703125" style="92" customWidth="1"/>
    <col min="519" max="768" width="11.42578125" style="92"/>
    <col min="769" max="769" width="15.42578125" style="92" customWidth="1"/>
    <col min="770" max="770" width="41.85546875" style="92" customWidth="1"/>
    <col min="771" max="771" width="18.5703125" style="92" customWidth="1"/>
    <col min="772" max="772" width="11.7109375" style="92" customWidth="1"/>
    <col min="773" max="773" width="23.42578125" style="92" customWidth="1"/>
    <col min="774" max="774" width="15.5703125" style="92" customWidth="1"/>
    <col min="775" max="1024" width="11.42578125" style="92"/>
    <col min="1025" max="1025" width="15.42578125" style="92" customWidth="1"/>
    <col min="1026" max="1026" width="41.85546875" style="92" customWidth="1"/>
    <col min="1027" max="1027" width="18.5703125" style="92" customWidth="1"/>
    <col min="1028" max="1028" width="11.7109375" style="92" customWidth="1"/>
    <col min="1029" max="1029" width="23.42578125" style="92" customWidth="1"/>
    <col min="1030" max="1030" width="15.5703125" style="92" customWidth="1"/>
    <col min="1031" max="1280" width="11.42578125" style="92"/>
    <col min="1281" max="1281" width="15.42578125" style="92" customWidth="1"/>
    <col min="1282" max="1282" width="41.85546875" style="92" customWidth="1"/>
    <col min="1283" max="1283" width="18.5703125" style="92" customWidth="1"/>
    <col min="1284" max="1284" width="11.7109375" style="92" customWidth="1"/>
    <col min="1285" max="1285" width="23.42578125" style="92" customWidth="1"/>
    <col min="1286" max="1286" width="15.5703125" style="92" customWidth="1"/>
    <col min="1287" max="1536" width="11.42578125" style="92"/>
    <col min="1537" max="1537" width="15.42578125" style="92" customWidth="1"/>
    <col min="1538" max="1538" width="41.85546875" style="92" customWidth="1"/>
    <col min="1539" max="1539" width="18.5703125" style="92" customWidth="1"/>
    <col min="1540" max="1540" width="11.7109375" style="92" customWidth="1"/>
    <col min="1541" max="1541" width="23.42578125" style="92" customWidth="1"/>
    <col min="1542" max="1542" width="15.5703125" style="92" customWidth="1"/>
    <col min="1543" max="1792" width="11.42578125" style="92"/>
    <col min="1793" max="1793" width="15.42578125" style="92" customWidth="1"/>
    <col min="1794" max="1794" width="41.85546875" style="92" customWidth="1"/>
    <col min="1795" max="1795" width="18.5703125" style="92" customWidth="1"/>
    <col min="1796" max="1796" width="11.7109375" style="92" customWidth="1"/>
    <col min="1797" max="1797" width="23.42578125" style="92" customWidth="1"/>
    <col min="1798" max="1798" width="15.5703125" style="92" customWidth="1"/>
    <col min="1799" max="2048" width="11.42578125" style="92"/>
    <col min="2049" max="2049" width="15.42578125" style="92" customWidth="1"/>
    <col min="2050" max="2050" width="41.85546875" style="92" customWidth="1"/>
    <col min="2051" max="2051" width="18.5703125" style="92" customWidth="1"/>
    <col min="2052" max="2052" width="11.7109375" style="92" customWidth="1"/>
    <col min="2053" max="2053" width="23.42578125" style="92" customWidth="1"/>
    <col min="2054" max="2054" width="15.5703125" style="92" customWidth="1"/>
    <col min="2055" max="2304" width="11.42578125" style="92"/>
    <col min="2305" max="2305" width="15.42578125" style="92" customWidth="1"/>
    <col min="2306" max="2306" width="41.85546875" style="92" customWidth="1"/>
    <col min="2307" max="2307" width="18.5703125" style="92" customWidth="1"/>
    <col min="2308" max="2308" width="11.7109375" style="92" customWidth="1"/>
    <col min="2309" max="2309" width="23.42578125" style="92" customWidth="1"/>
    <col min="2310" max="2310" width="15.5703125" style="92" customWidth="1"/>
    <col min="2311" max="2560" width="11.42578125" style="92"/>
    <col min="2561" max="2561" width="15.42578125" style="92" customWidth="1"/>
    <col min="2562" max="2562" width="41.85546875" style="92" customWidth="1"/>
    <col min="2563" max="2563" width="18.5703125" style="92" customWidth="1"/>
    <col min="2564" max="2564" width="11.7109375" style="92" customWidth="1"/>
    <col min="2565" max="2565" width="23.42578125" style="92" customWidth="1"/>
    <col min="2566" max="2566" width="15.5703125" style="92" customWidth="1"/>
    <col min="2567" max="2816" width="11.42578125" style="92"/>
    <col min="2817" max="2817" width="15.42578125" style="92" customWidth="1"/>
    <col min="2818" max="2818" width="41.85546875" style="92" customWidth="1"/>
    <col min="2819" max="2819" width="18.5703125" style="92" customWidth="1"/>
    <col min="2820" max="2820" width="11.7109375" style="92" customWidth="1"/>
    <col min="2821" max="2821" width="23.42578125" style="92" customWidth="1"/>
    <col min="2822" max="2822" width="15.5703125" style="92" customWidth="1"/>
    <col min="2823" max="3072" width="11.42578125" style="92"/>
    <col min="3073" max="3073" width="15.42578125" style="92" customWidth="1"/>
    <col min="3074" max="3074" width="41.85546875" style="92" customWidth="1"/>
    <col min="3075" max="3075" width="18.5703125" style="92" customWidth="1"/>
    <col min="3076" max="3076" width="11.7109375" style="92" customWidth="1"/>
    <col min="3077" max="3077" width="23.42578125" style="92" customWidth="1"/>
    <col min="3078" max="3078" width="15.5703125" style="92" customWidth="1"/>
    <col min="3079" max="3328" width="11.42578125" style="92"/>
    <col min="3329" max="3329" width="15.42578125" style="92" customWidth="1"/>
    <col min="3330" max="3330" width="41.85546875" style="92" customWidth="1"/>
    <col min="3331" max="3331" width="18.5703125" style="92" customWidth="1"/>
    <col min="3332" max="3332" width="11.7109375" style="92" customWidth="1"/>
    <col min="3333" max="3333" width="23.42578125" style="92" customWidth="1"/>
    <col min="3334" max="3334" width="15.5703125" style="92" customWidth="1"/>
    <col min="3335" max="3584" width="11.42578125" style="92"/>
    <col min="3585" max="3585" width="15.42578125" style="92" customWidth="1"/>
    <col min="3586" max="3586" width="41.85546875" style="92" customWidth="1"/>
    <col min="3587" max="3587" width="18.5703125" style="92" customWidth="1"/>
    <col min="3588" max="3588" width="11.7109375" style="92" customWidth="1"/>
    <col min="3589" max="3589" width="23.42578125" style="92" customWidth="1"/>
    <col min="3590" max="3590" width="15.5703125" style="92" customWidth="1"/>
    <col min="3591" max="3840" width="11.42578125" style="92"/>
    <col min="3841" max="3841" width="15.42578125" style="92" customWidth="1"/>
    <col min="3842" max="3842" width="41.85546875" style="92" customWidth="1"/>
    <col min="3843" max="3843" width="18.5703125" style="92" customWidth="1"/>
    <col min="3844" max="3844" width="11.7109375" style="92" customWidth="1"/>
    <col min="3845" max="3845" width="23.42578125" style="92" customWidth="1"/>
    <col min="3846" max="3846" width="15.5703125" style="92" customWidth="1"/>
    <col min="3847" max="4096" width="11.42578125" style="92"/>
    <col min="4097" max="4097" width="15.42578125" style="92" customWidth="1"/>
    <col min="4098" max="4098" width="41.85546875" style="92" customWidth="1"/>
    <col min="4099" max="4099" width="18.5703125" style="92" customWidth="1"/>
    <col min="4100" max="4100" width="11.7109375" style="92" customWidth="1"/>
    <col min="4101" max="4101" width="23.42578125" style="92" customWidth="1"/>
    <col min="4102" max="4102" width="15.5703125" style="92" customWidth="1"/>
    <col min="4103" max="4352" width="11.42578125" style="92"/>
    <col min="4353" max="4353" width="15.42578125" style="92" customWidth="1"/>
    <col min="4354" max="4354" width="41.85546875" style="92" customWidth="1"/>
    <col min="4355" max="4355" width="18.5703125" style="92" customWidth="1"/>
    <col min="4356" max="4356" width="11.7109375" style="92" customWidth="1"/>
    <col min="4357" max="4357" width="23.42578125" style="92" customWidth="1"/>
    <col min="4358" max="4358" width="15.5703125" style="92" customWidth="1"/>
    <col min="4359" max="4608" width="11.42578125" style="92"/>
    <col min="4609" max="4609" width="15.42578125" style="92" customWidth="1"/>
    <col min="4610" max="4610" width="41.85546875" style="92" customWidth="1"/>
    <col min="4611" max="4611" width="18.5703125" style="92" customWidth="1"/>
    <col min="4612" max="4612" width="11.7109375" style="92" customWidth="1"/>
    <col min="4613" max="4613" width="23.42578125" style="92" customWidth="1"/>
    <col min="4614" max="4614" width="15.5703125" style="92" customWidth="1"/>
    <col min="4615" max="4864" width="11.42578125" style="92"/>
    <col min="4865" max="4865" width="15.42578125" style="92" customWidth="1"/>
    <col min="4866" max="4866" width="41.85546875" style="92" customWidth="1"/>
    <col min="4867" max="4867" width="18.5703125" style="92" customWidth="1"/>
    <col min="4868" max="4868" width="11.7109375" style="92" customWidth="1"/>
    <col min="4869" max="4869" width="23.42578125" style="92" customWidth="1"/>
    <col min="4870" max="4870" width="15.5703125" style="92" customWidth="1"/>
    <col min="4871" max="5120" width="11.42578125" style="92"/>
    <col min="5121" max="5121" width="15.42578125" style="92" customWidth="1"/>
    <col min="5122" max="5122" width="41.85546875" style="92" customWidth="1"/>
    <col min="5123" max="5123" width="18.5703125" style="92" customWidth="1"/>
    <col min="5124" max="5124" width="11.7109375" style="92" customWidth="1"/>
    <col min="5125" max="5125" width="23.42578125" style="92" customWidth="1"/>
    <col min="5126" max="5126" width="15.5703125" style="92" customWidth="1"/>
    <col min="5127" max="5376" width="11.42578125" style="92"/>
    <col min="5377" max="5377" width="15.42578125" style="92" customWidth="1"/>
    <col min="5378" max="5378" width="41.85546875" style="92" customWidth="1"/>
    <col min="5379" max="5379" width="18.5703125" style="92" customWidth="1"/>
    <col min="5380" max="5380" width="11.7109375" style="92" customWidth="1"/>
    <col min="5381" max="5381" width="23.42578125" style="92" customWidth="1"/>
    <col min="5382" max="5382" width="15.5703125" style="92" customWidth="1"/>
    <col min="5383" max="5632" width="11.42578125" style="92"/>
    <col min="5633" max="5633" width="15.42578125" style="92" customWidth="1"/>
    <col min="5634" max="5634" width="41.85546875" style="92" customWidth="1"/>
    <col min="5635" max="5635" width="18.5703125" style="92" customWidth="1"/>
    <col min="5636" max="5636" width="11.7109375" style="92" customWidth="1"/>
    <col min="5637" max="5637" width="23.42578125" style="92" customWidth="1"/>
    <col min="5638" max="5638" width="15.5703125" style="92" customWidth="1"/>
    <col min="5639" max="5888" width="11.42578125" style="92"/>
    <col min="5889" max="5889" width="15.42578125" style="92" customWidth="1"/>
    <col min="5890" max="5890" width="41.85546875" style="92" customWidth="1"/>
    <col min="5891" max="5891" width="18.5703125" style="92" customWidth="1"/>
    <col min="5892" max="5892" width="11.7109375" style="92" customWidth="1"/>
    <col min="5893" max="5893" width="23.42578125" style="92" customWidth="1"/>
    <col min="5894" max="5894" width="15.5703125" style="92" customWidth="1"/>
    <col min="5895" max="6144" width="11.42578125" style="92"/>
    <col min="6145" max="6145" width="15.42578125" style="92" customWidth="1"/>
    <col min="6146" max="6146" width="41.85546875" style="92" customWidth="1"/>
    <col min="6147" max="6147" width="18.5703125" style="92" customWidth="1"/>
    <col min="6148" max="6148" width="11.7109375" style="92" customWidth="1"/>
    <col min="6149" max="6149" width="23.42578125" style="92" customWidth="1"/>
    <col min="6150" max="6150" width="15.5703125" style="92" customWidth="1"/>
    <col min="6151" max="6400" width="11.42578125" style="92"/>
    <col min="6401" max="6401" width="15.42578125" style="92" customWidth="1"/>
    <col min="6402" max="6402" width="41.85546875" style="92" customWidth="1"/>
    <col min="6403" max="6403" width="18.5703125" style="92" customWidth="1"/>
    <col min="6404" max="6404" width="11.7109375" style="92" customWidth="1"/>
    <col min="6405" max="6405" width="23.42578125" style="92" customWidth="1"/>
    <col min="6406" max="6406" width="15.5703125" style="92" customWidth="1"/>
    <col min="6407" max="6656" width="11.42578125" style="92"/>
    <col min="6657" max="6657" width="15.42578125" style="92" customWidth="1"/>
    <col min="6658" max="6658" width="41.85546875" style="92" customWidth="1"/>
    <col min="6659" max="6659" width="18.5703125" style="92" customWidth="1"/>
    <col min="6660" max="6660" width="11.7109375" style="92" customWidth="1"/>
    <col min="6661" max="6661" width="23.42578125" style="92" customWidth="1"/>
    <col min="6662" max="6662" width="15.5703125" style="92" customWidth="1"/>
    <col min="6663" max="6912" width="11.42578125" style="92"/>
    <col min="6913" max="6913" width="15.42578125" style="92" customWidth="1"/>
    <col min="6914" max="6914" width="41.85546875" style="92" customWidth="1"/>
    <col min="6915" max="6915" width="18.5703125" style="92" customWidth="1"/>
    <col min="6916" max="6916" width="11.7109375" style="92" customWidth="1"/>
    <col min="6917" max="6917" width="23.42578125" style="92" customWidth="1"/>
    <col min="6918" max="6918" width="15.5703125" style="92" customWidth="1"/>
    <col min="6919" max="7168" width="11.42578125" style="92"/>
    <col min="7169" max="7169" width="15.42578125" style="92" customWidth="1"/>
    <col min="7170" max="7170" width="41.85546875" style="92" customWidth="1"/>
    <col min="7171" max="7171" width="18.5703125" style="92" customWidth="1"/>
    <col min="7172" max="7172" width="11.7109375" style="92" customWidth="1"/>
    <col min="7173" max="7173" width="23.42578125" style="92" customWidth="1"/>
    <col min="7174" max="7174" width="15.5703125" style="92" customWidth="1"/>
    <col min="7175" max="7424" width="11.42578125" style="92"/>
    <col min="7425" max="7425" width="15.42578125" style="92" customWidth="1"/>
    <col min="7426" max="7426" width="41.85546875" style="92" customWidth="1"/>
    <col min="7427" max="7427" width="18.5703125" style="92" customWidth="1"/>
    <col min="7428" max="7428" width="11.7109375" style="92" customWidth="1"/>
    <col min="7429" max="7429" width="23.42578125" style="92" customWidth="1"/>
    <col min="7430" max="7430" width="15.5703125" style="92" customWidth="1"/>
    <col min="7431" max="7680" width="11.42578125" style="92"/>
    <col min="7681" max="7681" width="15.42578125" style="92" customWidth="1"/>
    <col min="7682" max="7682" width="41.85546875" style="92" customWidth="1"/>
    <col min="7683" max="7683" width="18.5703125" style="92" customWidth="1"/>
    <col min="7684" max="7684" width="11.7109375" style="92" customWidth="1"/>
    <col min="7685" max="7685" width="23.42578125" style="92" customWidth="1"/>
    <col min="7686" max="7686" width="15.5703125" style="92" customWidth="1"/>
    <col min="7687" max="7936" width="11.42578125" style="92"/>
    <col min="7937" max="7937" width="15.42578125" style="92" customWidth="1"/>
    <col min="7938" max="7938" width="41.85546875" style="92" customWidth="1"/>
    <col min="7939" max="7939" width="18.5703125" style="92" customWidth="1"/>
    <col min="7940" max="7940" width="11.7109375" style="92" customWidth="1"/>
    <col min="7941" max="7941" width="23.42578125" style="92" customWidth="1"/>
    <col min="7942" max="7942" width="15.5703125" style="92" customWidth="1"/>
    <col min="7943" max="8192" width="11.42578125" style="92"/>
    <col min="8193" max="8193" width="15.42578125" style="92" customWidth="1"/>
    <col min="8194" max="8194" width="41.85546875" style="92" customWidth="1"/>
    <col min="8195" max="8195" width="18.5703125" style="92" customWidth="1"/>
    <col min="8196" max="8196" width="11.7109375" style="92" customWidth="1"/>
    <col min="8197" max="8197" width="23.42578125" style="92" customWidth="1"/>
    <col min="8198" max="8198" width="15.5703125" style="92" customWidth="1"/>
    <col min="8199" max="8448" width="11.42578125" style="92"/>
    <col min="8449" max="8449" width="15.42578125" style="92" customWidth="1"/>
    <col min="8450" max="8450" width="41.85546875" style="92" customWidth="1"/>
    <col min="8451" max="8451" width="18.5703125" style="92" customWidth="1"/>
    <col min="8452" max="8452" width="11.7109375" style="92" customWidth="1"/>
    <col min="8453" max="8453" width="23.42578125" style="92" customWidth="1"/>
    <col min="8454" max="8454" width="15.5703125" style="92" customWidth="1"/>
    <col min="8455" max="8704" width="11.42578125" style="92"/>
    <col min="8705" max="8705" width="15.42578125" style="92" customWidth="1"/>
    <col min="8706" max="8706" width="41.85546875" style="92" customWidth="1"/>
    <col min="8707" max="8707" width="18.5703125" style="92" customWidth="1"/>
    <col min="8708" max="8708" width="11.7109375" style="92" customWidth="1"/>
    <col min="8709" max="8709" width="23.42578125" style="92" customWidth="1"/>
    <col min="8710" max="8710" width="15.5703125" style="92" customWidth="1"/>
    <col min="8711" max="8960" width="11.42578125" style="92"/>
    <col min="8961" max="8961" width="15.42578125" style="92" customWidth="1"/>
    <col min="8962" max="8962" width="41.85546875" style="92" customWidth="1"/>
    <col min="8963" max="8963" width="18.5703125" style="92" customWidth="1"/>
    <col min="8964" max="8964" width="11.7109375" style="92" customWidth="1"/>
    <col min="8965" max="8965" width="23.42578125" style="92" customWidth="1"/>
    <col min="8966" max="8966" width="15.5703125" style="92" customWidth="1"/>
    <col min="8967" max="9216" width="11.42578125" style="92"/>
    <col min="9217" max="9217" width="15.42578125" style="92" customWidth="1"/>
    <col min="9218" max="9218" width="41.85546875" style="92" customWidth="1"/>
    <col min="9219" max="9219" width="18.5703125" style="92" customWidth="1"/>
    <col min="9220" max="9220" width="11.7109375" style="92" customWidth="1"/>
    <col min="9221" max="9221" width="23.42578125" style="92" customWidth="1"/>
    <col min="9222" max="9222" width="15.5703125" style="92" customWidth="1"/>
    <col min="9223" max="9472" width="11.42578125" style="92"/>
    <col min="9473" max="9473" width="15.42578125" style="92" customWidth="1"/>
    <col min="9474" max="9474" width="41.85546875" style="92" customWidth="1"/>
    <col min="9475" max="9475" width="18.5703125" style="92" customWidth="1"/>
    <col min="9476" max="9476" width="11.7109375" style="92" customWidth="1"/>
    <col min="9477" max="9477" width="23.42578125" style="92" customWidth="1"/>
    <col min="9478" max="9478" width="15.5703125" style="92" customWidth="1"/>
    <col min="9479" max="9728" width="11.42578125" style="92"/>
    <col min="9729" max="9729" width="15.42578125" style="92" customWidth="1"/>
    <col min="9730" max="9730" width="41.85546875" style="92" customWidth="1"/>
    <col min="9731" max="9731" width="18.5703125" style="92" customWidth="1"/>
    <col min="9732" max="9732" width="11.7109375" style="92" customWidth="1"/>
    <col min="9733" max="9733" width="23.42578125" style="92" customWidth="1"/>
    <col min="9734" max="9734" width="15.5703125" style="92" customWidth="1"/>
    <col min="9735" max="9984" width="11.42578125" style="92"/>
    <col min="9985" max="9985" width="15.42578125" style="92" customWidth="1"/>
    <col min="9986" max="9986" width="41.85546875" style="92" customWidth="1"/>
    <col min="9987" max="9987" width="18.5703125" style="92" customWidth="1"/>
    <col min="9988" max="9988" width="11.7109375" style="92" customWidth="1"/>
    <col min="9989" max="9989" width="23.42578125" style="92" customWidth="1"/>
    <col min="9990" max="9990" width="15.5703125" style="92" customWidth="1"/>
    <col min="9991" max="10240" width="11.42578125" style="92"/>
    <col min="10241" max="10241" width="15.42578125" style="92" customWidth="1"/>
    <col min="10242" max="10242" width="41.85546875" style="92" customWidth="1"/>
    <col min="10243" max="10243" width="18.5703125" style="92" customWidth="1"/>
    <col min="10244" max="10244" width="11.7109375" style="92" customWidth="1"/>
    <col min="10245" max="10245" width="23.42578125" style="92" customWidth="1"/>
    <col min="10246" max="10246" width="15.5703125" style="92" customWidth="1"/>
    <col min="10247" max="10496" width="11.42578125" style="92"/>
    <col min="10497" max="10497" width="15.42578125" style="92" customWidth="1"/>
    <col min="10498" max="10498" width="41.85546875" style="92" customWidth="1"/>
    <col min="10499" max="10499" width="18.5703125" style="92" customWidth="1"/>
    <col min="10500" max="10500" width="11.7109375" style="92" customWidth="1"/>
    <col min="10501" max="10501" width="23.42578125" style="92" customWidth="1"/>
    <col min="10502" max="10502" width="15.5703125" style="92" customWidth="1"/>
    <col min="10503" max="10752" width="11.42578125" style="92"/>
    <col min="10753" max="10753" width="15.42578125" style="92" customWidth="1"/>
    <col min="10754" max="10754" width="41.85546875" style="92" customWidth="1"/>
    <col min="10755" max="10755" width="18.5703125" style="92" customWidth="1"/>
    <col min="10756" max="10756" width="11.7109375" style="92" customWidth="1"/>
    <col min="10757" max="10757" width="23.42578125" style="92" customWidth="1"/>
    <col min="10758" max="10758" width="15.5703125" style="92" customWidth="1"/>
    <col min="10759" max="11008" width="11.42578125" style="92"/>
    <col min="11009" max="11009" width="15.42578125" style="92" customWidth="1"/>
    <col min="11010" max="11010" width="41.85546875" style="92" customWidth="1"/>
    <col min="11011" max="11011" width="18.5703125" style="92" customWidth="1"/>
    <col min="11012" max="11012" width="11.7109375" style="92" customWidth="1"/>
    <col min="11013" max="11013" width="23.42578125" style="92" customWidth="1"/>
    <col min="11014" max="11014" width="15.5703125" style="92" customWidth="1"/>
    <col min="11015" max="11264" width="11.42578125" style="92"/>
    <col min="11265" max="11265" width="15.42578125" style="92" customWidth="1"/>
    <col min="11266" max="11266" width="41.85546875" style="92" customWidth="1"/>
    <col min="11267" max="11267" width="18.5703125" style="92" customWidth="1"/>
    <col min="11268" max="11268" width="11.7109375" style="92" customWidth="1"/>
    <col min="11269" max="11269" width="23.42578125" style="92" customWidth="1"/>
    <col min="11270" max="11270" width="15.5703125" style="92" customWidth="1"/>
    <col min="11271" max="11520" width="11.42578125" style="92"/>
    <col min="11521" max="11521" width="15.42578125" style="92" customWidth="1"/>
    <col min="11522" max="11522" width="41.85546875" style="92" customWidth="1"/>
    <col min="11523" max="11523" width="18.5703125" style="92" customWidth="1"/>
    <col min="11524" max="11524" width="11.7109375" style="92" customWidth="1"/>
    <col min="11525" max="11525" width="23.42578125" style="92" customWidth="1"/>
    <col min="11526" max="11526" width="15.5703125" style="92" customWidth="1"/>
    <col min="11527" max="11776" width="11.42578125" style="92"/>
    <col min="11777" max="11777" width="15.42578125" style="92" customWidth="1"/>
    <col min="11778" max="11778" width="41.85546875" style="92" customWidth="1"/>
    <col min="11779" max="11779" width="18.5703125" style="92" customWidth="1"/>
    <col min="11780" max="11780" width="11.7109375" style="92" customWidth="1"/>
    <col min="11781" max="11781" width="23.42578125" style="92" customWidth="1"/>
    <col min="11782" max="11782" width="15.5703125" style="92" customWidth="1"/>
    <col min="11783" max="12032" width="11.42578125" style="92"/>
    <col min="12033" max="12033" width="15.42578125" style="92" customWidth="1"/>
    <col min="12034" max="12034" width="41.85546875" style="92" customWidth="1"/>
    <col min="12035" max="12035" width="18.5703125" style="92" customWidth="1"/>
    <col min="12036" max="12036" width="11.7109375" style="92" customWidth="1"/>
    <col min="12037" max="12037" width="23.42578125" style="92" customWidth="1"/>
    <col min="12038" max="12038" width="15.5703125" style="92" customWidth="1"/>
    <col min="12039" max="12288" width="11.42578125" style="92"/>
    <col min="12289" max="12289" width="15.42578125" style="92" customWidth="1"/>
    <col min="12290" max="12290" width="41.85546875" style="92" customWidth="1"/>
    <col min="12291" max="12291" width="18.5703125" style="92" customWidth="1"/>
    <col min="12292" max="12292" width="11.7109375" style="92" customWidth="1"/>
    <col min="12293" max="12293" width="23.42578125" style="92" customWidth="1"/>
    <col min="12294" max="12294" width="15.5703125" style="92" customWidth="1"/>
    <col min="12295" max="12544" width="11.42578125" style="92"/>
    <col min="12545" max="12545" width="15.42578125" style="92" customWidth="1"/>
    <col min="12546" max="12546" width="41.85546875" style="92" customWidth="1"/>
    <col min="12547" max="12547" width="18.5703125" style="92" customWidth="1"/>
    <col min="12548" max="12548" width="11.7109375" style="92" customWidth="1"/>
    <col min="12549" max="12549" width="23.42578125" style="92" customWidth="1"/>
    <col min="12550" max="12550" width="15.5703125" style="92" customWidth="1"/>
    <col min="12551" max="12800" width="11.42578125" style="92"/>
    <col min="12801" max="12801" width="15.42578125" style="92" customWidth="1"/>
    <col min="12802" max="12802" width="41.85546875" style="92" customWidth="1"/>
    <col min="12803" max="12803" width="18.5703125" style="92" customWidth="1"/>
    <col min="12804" max="12804" width="11.7109375" style="92" customWidth="1"/>
    <col min="12805" max="12805" width="23.42578125" style="92" customWidth="1"/>
    <col min="12806" max="12806" width="15.5703125" style="92" customWidth="1"/>
    <col min="12807" max="13056" width="11.42578125" style="92"/>
    <col min="13057" max="13057" width="15.42578125" style="92" customWidth="1"/>
    <col min="13058" max="13058" width="41.85546875" style="92" customWidth="1"/>
    <col min="13059" max="13059" width="18.5703125" style="92" customWidth="1"/>
    <col min="13060" max="13060" width="11.7109375" style="92" customWidth="1"/>
    <col min="13061" max="13061" width="23.42578125" style="92" customWidth="1"/>
    <col min="13062" max="13062" width="15.5703125" style="92" customWidth="1"/>
    <col min="13063" max="13312" width="11.42578125" style="92"/>
    <col min="13313" max="13313" width="15.42578125" style="92" customWidth="1"/>
    <col min="13314" max="13314" width="41.85546875" style="92" customWidth="1"/>
    <col min="13315" max="13315" width="18.5703125" style="92" customWidth="1"/>
    <col min="13316" max="13316" width="11.7109375" style="92" customWidth="1"/>
    <col min="13317" max="13317" width="23.42578125" style="92" customWidth="1"/>
    <col min="13318" max="13318" width="15.5703125" style="92" customWidth="1"/>
    <col min="13319" max="13568" width="11.42578125" style="92"/>
    <col min="13569" max="13569" width="15.42578125" style="92" customWidth="1"/>
    <col min="13570" max="13570" width="41.85546875" style="92" customWidth="1"/>
    <col min="13571" max="13571" width="18.5703125" style="92" customWidth="1"/>
    <col min="13572" max="13572" width="11.7109375" style="92" customWidth="1"/>
    <col min="13573" max="13573" width="23.42578125" style="92" customWidth="1"/>
    <col min="13574" max="13574" width="15.5703125" style="92" customWidth="1"/>
    <col min="13575" max="13824" width="11.42578125" style="92"/>
    <col min="13825" max="13825" width="15.42578125" style="92" customWidth="1"/>
    <col min="13826" max="13826" width="41.85546875" style="92" customWidth="1"/>
    <col min="13827" max="13827" width="18.5703125" style="92" customWidth="1"/>
    <col min="13828" max="13828" width="11.7109375" style="92" customWidth="1"/>
    <col min="13829" max="13829" width="23.42578125" style="92" customWidth="1"/>
    <col min="13830" max="13830" width="15.5703125" style="92" customWidth="1"/>
    <col min="13831" max="14080" width="11.42578125" style="92"/>
    <col min="14081" max="14081" width="15.42578125" style="92" customWidth="1"/>
    <col min="14082" max="14082" width="41.85546875" style="92" customWidth="1"/>
    <col min="14083" max="14083" width="18.5703125" style="92" customWidth="1"/>
    <col min="14084" max="14084" width="11.7109375" style="92" customWidth="1"/>
    <col min="14085" max="14085" width="23.42578125" style="92" customWidth="1"/>
    <col min="14086" max="14086" width="15.5703125" style="92" customWidth="1"/>
    <col min="14087" max="14336" width="11.42578125" style="92"/>
    <col min="14337" max="14337" width="15.42578125" style="92" customWidth="1"/>
    <col min="14338" max="14338" width="41.85546875" style="92" customWidth="1"/>
    <col min="14339" max="14339" width="18.5703125" style="92" customWidth="1"/>
    <col min="14340" max="14340" width="11.7109375" style="92" customWidth="1"/>
    <col min="14341" max="14341" width="23.42578125" style="92" customWidth="1"/>
    <col min="14342" max="14342" width="15.5703125" style="92" customWidth="1"/>
    <col min="14343" max="14592" width="11.42578125" style="92"/>
    <col min="14593" max="14593" width="15.42578125" style="92" customWidth="1"/>
    <col min="14594" max="14594" width="41.85546875" style="92" customWidth="1"/>
    <col min="14595" max="14595" width="18.5703125" style="92" customWidth="1"/>
    <col min="14596" max="14596" width="11.7109375" style="92" customWidth="1"/>
    <col min="14597" max="14597" width="23.42578125" style="92" customWidth="1"/>
    <col min="14598" max="14598" width="15.5703125" style="92" customWidth="1"/>
    <col min="14599" max="14848" width="11.42578125" style="92"/>
    <col min="14849" max="14849" width="15.42578125" style="92" customWidth="1"/>
    <col min="14850" max="14850" width="41.85546875" style="92" customWidth="1"/>
    <col min="14851" max="14851" width="18.5703125" style="92" customWidth="1"/>
    <col min="14852" max="14852" width="11.7109375" style="92" customWidth="1"/>
    <col min="14853" max="14853" width="23.42578125" style="92" customWidth="1"/>
    <col min="14854" max="14854" width="15.5703125" style="92" customWidth="1"/>
    <col min="14855" max="15104" width="11.42578125" style="92"/>
    <col min="15105" max="15105" width="15.42578125" style="92" customWidth="1"/>
    <col min="15106" max="15106" width="41.85546875" style="92" customWidth="1"/>
    <col min="15107" max="15107" width="18.5703125" style="92" customWidth="1"/>
    <col min="15108" max="15108" width="11.7109375" style="92" customWidth="1"/>
    <col min="15109" max="15109" width="23.42578125" style="92" customWidth="1"/>
    <col min="15110" max="15110" width="15.5703125" style="92" customWidth="1"/>
    <col min="15111" max="15360" width="11.42578125" style="92"/>
    <col min="15361" max="15361" width="15.42578125" style="92" customWidth="1"/>
    <col min="15362" max="15362" width="41.85546875" style="92" customWidth="1"/>
    <col min="15363" max="15363" width="18.5703125" style="92" customWidth="1"/>
    <col min="15364" max="15364" width="11.7109375" style="92" customWidth="1"/>
    <col min="15365" max="15365" width="23.42578125" style="92" customWidth="1"/>
    <col min="15366" max="15366" width="15.5703125" style="92" customWidth="1"/>
    <col min="15367" max="15616" width="11.42578125" style="92"/>
    <col min="15617" max="15617" width="15.42578125" style="92" customWidth="1"/>
    <col min="15618" max="15618" width="41.85546875" style="92" customWidth="1"/>
    <col min="15619" max="15619" width="18.5703125" style="92" customWidth="1"/>
    <col min="15620" max="15620" width="11.7109375" style="92" customWidth="1"/>
    <col min="15621" max="15621" width="23.42578125" style="92" customWidth="1"/>
    <col min="15622" max="15622" width="15.5703125" style="92" customWidth="1"/>
    <col min="15623" max="15872" width="11.42578125" style="92"/>
    <col min="15873" max="15873" width="15.42578125" style="92" customWidth="1"/>
    <col min="15874" max="15874" width="41.85546875" style="92" customWidth="1"/>
    <col min="15875" max="15875" width="18.5703125" style="92" customWidth="1"/>
    <col min="15876" max="15876" width="11.7109375" style="92" customWidth="1"/>
    <col min="15877" max="15877" width="23.42578125" style="92" customWidth="1"/>
    <col min="15878" max="15878" width="15.5703125" style="92" customWidth="1"/>
    <col min="15879" max="16128" width="11.42578125" style="92"/>
    <col min="16129" max="16129" width="15.42578125" style="92" customWidth="1"/>
    <col min="16130" max="16130" width="41.85546875" style="92" customWidth="1"/>
    <col min="16131" max="16131" width="18.5703125" style="92" customWidth="1"/>
    <col min="16132" max="16132" width="11.7109375" style="92" customWidth="1"/>
    <col min="16133" max="16133" width="23.42578125" style="92" customWidth="1"/>
    <col min="16134" max="16134" width="15.5703125" style="92" customWidth="1"/>
    <col min="16135" max="16384" width="11.42578125" style="92"/>
  </cols>
  <sheetData>
    <row r="1" spans="1:6" ht="40.5" customHeight="1" thickBot="1">
      <c r="A1" s="97" t="s">
        <v>186</v>
      </c>
      <c r="B1" s="98" t="s">
        <v>187</v>
      </c>
      <c r="C1" s="99" t="s">
        <v>188</v>
      </c>
      <c r="D1" s="99" t="s">
        <v>189</v>
      </c>
      <c r="E1" s="100" t="s">
        <v>190</v>
      </c>
      <c r="F1" s="101" t="s">
        <v>144</v>
      </c>
    </row>
    <row r="2" spans="1:6" ht="35.1" customHeight="1" thickBot="1">
      <c r="A2" s="102" t="s">
        <v>191</v>
      </c>
      <c r="B2" s="103" t="s">
        <v>219</v>
      </c>
      <c r="C2" s="104" t="s">
        <v>258</v>
      </c>
      <c r="D2" s="104">
        <v>4</v>
      </c>
      <c r="E2" s="104">
        <v>8</v>
      </c>
      <c r="F2" s="105">
        <v>240</v>
      </c>
    </row>
    <row r="3" spans="1:6" ht="35.1" customHeight="1" thickBot="1">
      <c r="A3" s="102" t="s">
        <v>259</v>
      </c>
      <c r="B3" s="103" t="s">
        <v>192</v>
      </c>
      <c r="C3" s="104" t="s">
        <v>266</v>
      </c>
      <c r="D3" s="104">
        <v>4</v>
      </c>
      <c r="E3" s="104">
        <v>8</v>
      </c>
      <c r="F3" s="105">
        <v>240</v>
      </c>
    </row>
    <row r="4" spans="1:6" ht="35.1" customHeight="1" thickBot="1">
      <c r="A4" s="106" t="s">
        <v>260</v>
      </c>
      <c r="B4" s="107" t="s">
        <v>193</v>
      </c>
      <c r="C4" s="116" t="s">
        <v>261</v>
      </c>
      <c r="D4" s="102">
        <v>5</v>
      </c>
      <c r="E4" s="116">
        <v>8</v>
      </c>
      <c r="F4" s="117">
        <v>240</v>
      </c>
    </row>
    <row r="5" spans="1:6" ht="35.1" customHeight="1" thickBot="1">
      <c r="A5" s="102" t="s">
        <v>262</v>
      </c>
      <c r="B5" s="108" t="s">
        <v>194</v>
      </c>
      <c r="C5" s="104" t="s">
        <v>265</v>
      </c>
      <c r="D5" s="104">
        <v>4</v>
      </c>
      <c r="E5" s="104">
        <v>8</v>
      </c>
      <c r="F5" s="105">
        <v>240</v>
      </c>
    </row>
    <row r="6" spans="1:6" ht="35.1" customHeight="1" thickBot="1">
      <c r="A6" s="102" t="s">
        <v>263</v>
      </c>
      <c r="B6" s="103" t="s">
        <v>195</v>
      </c>
      <c r="C6" s="104" t="s">
        <v>264</v>
      </c>
      <c r="D6" s="104">
        <v>4</v>
      </c>
      <c r="E6" s="104">
        <v>8</v>
      </c>
      <c r="F6" s="105">
        <v>240</v>
      </c>
    </row>
    <row r="7" spans="1:6" ht="35.1" customHeight="1" thickBot="1">
      <c r="A7" s="102" t="s">
        <v>268</v>
      </c>
      <c r="B7" s="103" t="s">
        <v>196</v>
      </c>
      <c r="C7" s="104" t="s">
        <v>267</v>
      </c>
      <c r="D7" s="104">
        <v>4</v>
      </c>
      <c r="E7" s="104">
        <v>8</v>
      </c>
      <c r="F7" s="105">
        <v>240</v>
      </c>
    </row>
    <row r="8" spans="1:6" ht="35.1" customHeight="1" thickBot="1">
      <c r="A8" s="106" t="s">
        <v>269</v>
      </c>
      <c r="B8" s="109" t="s">
        <v>197</v>
      </c>
      <c r="C8" s="106" t="s">
        <v>270</v>
      </c>
      <c r="D8" s="106">
        <v>4</v>
      </c>
      <c r="E8" s="106">
        <v>8</v>
      </c>
      <c r="F8" s="105">
        <v>240</v>
      </c>
    </row>
    <row r="9" spans="1:6" ht="35.1" customHeight="1" thickBot="1">
      <c r="A9" s="102" t="s">
        <v>272</v>
      </c>
      <c r="B9" s="103" t="s">
        <v>198</v>
      </c>
      <c r="C9" s="104" t="s">
        <v>271</v>
      </c>
      <c r="D9" s="104">
        <v>4</v>
      </c>
      <c r="E9" s="104">
        <v>8</v>
      </c>
      <c r="F9" s="105">
        <v>240</v>
      </c>
    </row>
    <row r="10" spans="1:6" ht="35.1" customHeight="1" thickBot="1">
      <c r="A10" s="110" t="s">
        <v>274</v>
      </c>
      <c r="B10" s="111" t="s">
        <v>199</v>
      </c>
      <c r="C10" s="112" t="s">
        <v>273</v>
      </c>
      <c r="D10" s="112">
        <v>5</v>
      </c>
      <c r="E10" s="112">
        <v>8</v>
      </c>
      <c r="F10" s="105">
        <v>240</v>
      </c>
    </row>
    <row r="11" spans="1:6" ht="35.1" customHeight="1" thickBot="1">
      <c r="A11" s="110" t="s">
        <v>275</v>
      </c>
      <c r="B11" s="111" t="s">
        <v>172</v>
      </c>
      <c r="C11" s="112" t="s">
        <v>276</v>
      </c>
      <c r="D11" s="112">
        <v>5</v>
      </c>
      <c r="E11" s="112">
        <v>8</v>
      </c>
      <c r="F11" s="105">
        <v>240</v>
      </c>
    </row>
    <row r="12" spans="1:6" ht="35.1" customHeight="1" thickBot="1">
      <c r="A12" s="110" t="s">
        <v>278</v>
      </c>
      <c r="B12" s="111" t="s">
        <v>200</v>
      </c>
      <c r="C12" s="112" t="s">
        <v>279</v>
      </c>
      <c r="D12" s="112">
        <v>4</v>
      </c>
      <c r="E12" s="112">
        <v>8</v>
      </c>
      <c r="F12" s="105">
        <v>240</v>
      </c>
    </row>
    <row r="13" spans="1:6" ht="35.1" customHeight="1" thickBot="1">
      <c r="A13" s="110" t="s">
        <v>280</v>
      </c>
      <c r="B13" s="111" t="s">
        <v>277</v>
      </c>
      <c r="C13" s="112" t="s">
        <v>281</v>
      </c>
      <c r="D13" s="112">
        <v>4</v>
      </c>
      <c r="E13" s="112">
        <v>8</v>
      </c>
      <c r="F13" s="105">
        <v>240</v>
      </c>
    </row>
    <row r="14" spans="1:6" ht="24.75" customHeight="1">
      <c r="F14" s="113">
        <f>SUM(F2:F13)</f>
        <v>2880</v>
      </c>
    </row>
  </sheetData>
  <pageMargins left="0.28000000000000003" right="0.12" top="1" bottom="0.72" header="0.42" footer="0"/>
  <pageSetup paperSize="9" scale="79" orientation="portrait" r:id="rId1"/>
  <headerFooter alignWithMargins="0">
    <oddHeader>&amp;C&amp;"Arial,Negrita"&amp;18WALKIES Comité Femenino 2010
&amp;G</oddHeader>
    <oddFooter>&amp;L&amp;D&amp;R&amp;P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A96DF8-AC58-4EDD-BCDC-85E8054D1E63}"/>
</file>

<file path=customXml/itemProps2.xml><?xml version="1.0" encoding="utf-8"?>
<ds:datastoreItem xmlns:ds="http://schemas.openxmlformats.org/officeDocument/2006/customXml" ds:itemID="{B1C6C1B2-52C0-4172-9BB4-9037A12EC2CB}"/>
</file>

<file path=customXml/itemProps3.xml><?xml version="1.0" encoding="utf-8"?>
<ds:datastoreItem xmlns:ds="http://schemas.openxmlformats.org/officeDocument/2006/customXml" ds:itemID="{CCDFBC37-820F-415E-A343-7D209D2315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CTAF2012</vt:lpstr>
      <vt:lpstr>Desglose Gastos</vt:lpstr>
      <vt:lpstr>Entrenadores</vt:lpstr>
      <vt:lpstr>Uniformidad + Otros</vt:lpstr>
      <vt:lpstr>Interterritorial</vt:lpstr>
      <vt:lpstr>Walkies</vt:lpstr>
      <vt:lpstr>Entrenadores!Área_de_impresión</vt:lpstr>
      <vt:lpstr>Walkies!Área_de_impresión</vt:lpstr>
      <vt:lpstr>'Desglose Gastos'!Títulos_a_imprimir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Rfegolf</dc:creator>
  <cp:lastModifiedBy>EVECINO</cp:lastModifiedBy>
  <cp:lastPrinted>2012-07-16T14:38:15Z</cp:lastPrinted>
  <dcterms:created xsi:type="dcterms:W3CDTF">2010-11-03T11:45:45Z</dcterms:created>
  <dcterms:modified xsi:type="dcterms:W3CDTF">2012-07-16T14:44:05Z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