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95" windowWidth="15480" windowHeight="7875"/>
  </bookViews>
  <sheets>
    <sheet name="Realizado 2013" sheetId="13" r:id="rId1"/>
    <sheet name="CTAF2013" sheetId="1" r:id="rId2"/>
    <sheet name="Desglose Gastos" sheetId="12" r:id="rId3"/>
    <sheet name="Calculos 2013" sheetId="11" r:id="rId4"/>
    <sheet name="Entrenadores" sheetId="3" r:id="rId5"/>
    <sheet name="Interterritorial" sheetId="5" r:id="rId6"/>
    <sheet name="Uniformidad + Otros" sheetId="4" r:id="rId7"/>
    <sheet name="Walkies" sheetId="8" r:id="rId8"/>
  </sheets>
  <definedNames>
    <definedName name="_xlnm.Print_Area" localSheetId="1">CTAF2013!$A$1:$D$84</definedName>
    <definedName name="_xlnm.Print_Area" localSheetId="4">Entrenadores!$A$1:$K$36</definedName>
    <definedName name="_xlnm.Print_Area" localSheetId="7">Walkies!$A$1:$F$13</definedName>
    <definedName name="_xlnm.Print_Titles" localSheetId="3">'Calculos 2013'!#REF!</definedName>
    <definedName name="_xlnm.Print_Titles" localSheetId="2">'Desglose Gastos'!$1:$2</definedName>
    <definedName name="_xlnm.Print_Titles" localSheetId="0">'Realizado 2013'!$1:$1</definedName>
    <definedName name="_xlnm.Print_Titles" localSheetId="7">Walkies!$1:$1</definedName>
  </definedNames>
  <calcPr calcId="125725"/>
</workbook>
</file>

<file path=xl/calcChain.xml><?xml version="1.0" encoding="utf-8"?>
<calcChain xmlns="http://schemas.openxmlformats.org/spreadsheetml/2006/main">
  <c r="I28" i="13"/>
  <c r="I50" l="1"/>
  <c r="G31" i="12"/>
  <c r="G30"/>
  <c r="D11" i="11" l="1"/>
  <c r="G4" i="12" l="1"/>
  <c r="C311" i="11"/>
  <c r="B314"/>
  <c r="E290"/>
  <c r="E289"/>
  <c r="G57" i="12" l="1"/>
  <c r="E319" i="11"/>
  <c r="E317"/>
  <c r="D323"/>
  <c r="C53" i="12"/>
  <c r="B53"/>
  <c r="G56"/>
  <c r="G55"/>
  <c r="C50"/>
  <c r="B50"/>
  <c r="G52"/>
  <c r="G54"/>
  <c r="G51"/>
  <c r="E298" i="11"/>
  <c r="E294"/>
  <c r="E281"/>
  <c r="E277"/>
  <c r="G53" i="12" l="1"/>
  <c r="G48"/>
  <c r="D248" i="11"/>
  <c r="E247"/>
  <c r="E243"/>
  <c r="E242"/>
  <c r="G47" i="12"/>
  <c r="Q46"/>
  <c r="G46"/>
  <c r="G45"/>
  <c r="Q44"/>
  <c r="G44"/>
  <c r="Q43"/>
  <c r="Q39"/>
  <c r="Q38"/>
  <c r="Q36"/>
  <c r="Q42"/>
  <c r="G43"/>
  <c r="G40"/>
  <c r="G39"/>
  <c r="G38"/>
  <c r="G37"/>
  <c r="G36"/>
  <c r="D236" i="11" l="1"/>
  <c r="E235"/>
  <c r="E231"/>
  <c r="E230"/>
  <c r="G33" i="12"/>
  <c r="G29"/>
  <c r="D224" i="11"/>
  <c r="E223"/>
  <c r="E219"/>
  <c r="E218"/>
  <c r="S58" i="13" l="1"/>
  <c r="S57"/>
  <c r="S56"/>
  <c r="S55"/>
  <c r="S54"/>
  <c r="S53"/>
  <c r="S52"/>
  <c r="S51"/>
  <c r="S49"/>
  <c r="S47"/>
  <c r="S46"/>
  <c r="S45"/>
  <c r="S44"/>
  <c r="S43"/>
  <c r="S42"/>
  <c r="S41"/>
  <c r="I41"/>
  <c r="S39"/>
  <c r="S38"/>
  <c r="S37"/>
  <c r="S36"/>
  <c r="S35"/>
  <c r="S33"/>
  <c r="I33"/>
  <c r="S32"/>
  <c r="S31"/>
  <c r="S30"/>
  <c r="S29"/>
  <c r="S28"/>
  <c r="S27"/>
  <c r="I27"/>
  <c r="S25"/>
  <c r="I25"/>
  <c r="S24"/>
  <c r="I24"/>
  <c r="S23"/>
  <c r="I23"/>
  <c r="S22"/>
  <c r="I22"/>
  <c r="S21"/>
  <c r="I21"/>
  <c r="S20"/>
  <c r="I20"/>
  <c r="S19"/>
  <c r="I19"/>
  <c r="S18"/>
  <c r="I18"/>
  <c r="S17"/>
  <c r="I17"/>
  <c r="S16"/>
  <c r="I16"/>
  <c r="S15"/>
  <c r="I15"/>
  <c r="S14"/>
  <c r="I14"/>
  <c r="S13"/>
  <c r="I13"/>
  <c r="S12"/>
  <c r="I12"/>
  <c r="S11"/>
  <c r="I11"/>
  <c r="S10"/>
  <c r="I10"/>
  <c r="S8"/>
  <c r="I8"/>
  <c r="S7"/>
  <c r="I7"/>
  <c r="S6"/>
  <c r="I6"/>
  <c r="S5"/>
  <c r="I5"/>
  <c r="S4"/>
  <c r="I4"/>
  <c r="S3"/>
  <c r="I3"/>
  <c r="S59" l="1"/>
  <c r="Q63" i="12"/>
  <c r="Q62"/>
  <c r="Q61"/>
  <c r="Q60"/>
  <c r="Q59"/>
  <c r="Q58"/>
  <c r="Q57"/>
  <c r="Q53"/>
  <c r="Q50"/>
  <c r="Q48"/>
  <c r="Q47"/>
  <c r="Q45"/>
  <c r="G42"/>
  <c r="Q40"/>
  <c r="Q37"/>
  <c r="Q34"/>
  <c r="G34"/>
  <c r="Q33"/>
  <c r="Q32"/>
  <c r="Q31"/>
  <c r="Q30"/>
  <c r="Q29"/>
  <c r="Q28"/>
  <c r="G28"/>
  <c r="Q26"/>
  <c r="G26"/>
  <c r="Q25"/>
  <c r="G25"/>
  <c r="Q24"/>
  <c r="G24"/>
  <c r="Q23"/>
  <c r="G23"/>
  <c r="Q22"/>
  <c r="G22"/>
  <c r="Q21"/>
  <c r="G21"/>
  <c r="Q20"/>
  <c r="G20"/>
  <c r="Q19"/>
  <c r="G19"/>
  <c r="Q18"/>
  <c r="G18"/>
  <c r="Q17"/>
  <c r="G17"/>
  <c r="Q16"/>
  <c r="G16"/>
  <c r="Q15"/>
  <c r="G15"/>
  <c r="Q14"/>
  <c r="G14"/>
  <c r="Q13"/>
  <c r="G13"/>
  <c r="Q12"/>
  <c r="G12"/>
  <c r="Q11"/>
  <c r="G11"/>
  <c r="Q9"/>
  <c r="G9"/>
  <c r="Q8"/>
  <c r="G8"/>
  <c r="Q7"/>
  <c r="G7"/>
  <c r="Q6"/>
  <c r="G6"/>
  <c r="Q5"/>
  <c r="G5"/>
  <c r="Q4"/>
  <c r="D299" i="11"/>
  <c r="D291"/>
  <c r="D282"/>
  <c r="D266"/>
  <c r="E262"/>
  <c r="E261"/>
  <c r="D254"/>
  <c r="D211"/>
  <c r="E210"/>
  <c r="E206"/>
  <c r="E205"/>
  <c r="D198"/>
  <c r="E194"/>
  <c r="E193"/>
  <c r="D187"/>
  <c r="E183"/>
  <c r="E182"/>
  <c r="D176"/>
  <c r="E172"/>
  <c r="E171"/>
  <c r="D165"/>
  <c r="E161"/>
  <c r="E160"/>
  <c r="D154"/>
  <c r="E150"/>
  <c r="E149"/>
  <c r="D143"/>
  <c r="E139"/>
  <c r="E138"/>
  <c r="D132"/>
  <c r="E128"/>
  <c r="E127"/>
  <c r="D121"/>
  <c r="E117"/>
  <c r="E116"/>
  <c r="D109"/>
  <c r="E104"/>
  <c r="D98"/>
  <c r="D87"/>
  <c r="D75"/>
  <c r="E64"/>
  <c r="D58"/>
  <c r="F64" s="1"/>
  <c r="D51"/>
  <c r="D39"/>
  <c r="D30"/>
  <c r="D20"/>
  <c r="B302" l="1"/>
  <c r="B303"/>
  <c r="Q64" i="12"/>
  <c r="D64" i="11"/>
  <c r="I7" i="5" l="1"/>
  <c r="I11" s="1"/>
  <c r="H7"/>
  <c r="H11" s="1"/>
  <c r="G7"/>
  <c r="G11" s="1"/>
  <c r="G12" l="1"/>
  <c r="J12" s="1"/>
  <c r="J11"/>
  <c r="E29" i="3"/>
  <c r="B39"/>
  <c r="D29"/>
  <c r="C29"/>
  <c r="B29"/>
  <c r="E19"/>
  <c r="B41" s="1"/>
  <c r="D19"/>
  <c r="C19"/>
  <c r="B19"/>
  <c r="B38" s="1"/>
  <c r="H36" i="1"/>
  <c r="B40" i="3" l="1"/>
  <c r="D64" i="1"/>
  <c r="D78" s="1"/>
  <c r="D80" s="1"/>
  <c r="D55"/>
  <c r="D48"/>
  <c r="D37"/>
  <c r="B17"/>
  <c r="D17"/>
  <c r="B9"/>
  <c r="D9"/>
  <c r="H47" l="1"/>
  <c r="H16" l="1"/>
  <c r="H77" s="1"/>
  <c r="B64"/>
  <c r="B55"/>
  <c r="B48"/>
  <c r="B37"/>
  <c r="B78" l="1"/>
  <c r="B80" s="1"/>
  <c r="C55"/>
  <c r="C48"/>
  <c r="D83" l="1"/>
  <c r="D84"/>
  <c r="E14" i="5" l="1"/>
  <c r="E13"/>
  <c r="E12"/>
  <c r="E11"/>
  <c r="E10"/>
  <c r="E9"/>
  <c r="E8"/>
  <c r="E7"/>
  <c r="E18" l="1"/>
  <c r="C64" i="1"/>
  <c r="C37"/>
  <c r="C17"/>
  <c r="C9"/>
  <c r="C78" l="1"/>
</calcChain>
</file>

<file path=xl/comments1.xml><?xml version="1.0" encoding="utf-8"?>
<comments xmlns="http://schemas.openxmlformats.org/spreadsheetml/2006/main">
  <authors>
    <author>MABEL POBIL</author>
    <author>EVECINO</author>
  </authors>
  <commentList>
    <comment ref="D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Cálculo aproximado desplazamiento: Nacionales jugadora 250€, adulto sin palos 200€. Europa 400€. Manutención 50€ diarios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102
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130 (el auxiliar recibe 100 y el resto son los gastos de SS, etc..)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280 repartido 60% CTAF, 40% CTJ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Bolas</t>
        </r>
      </text>
    </comment>
    <comment ref="D13" authorId="1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orientativo St. Cloud +  hotel Henri IV alvaro salto 891€
</t>
        </r>
      </text>
    </comment>
    <comment ref="E13" authorId="1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orientativo
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80 bolas 400 carritos</t>
        </r>
      </text>
    </comment>
    <comment ref="I13" authorId="1">
      <text>
        <r>
          <rPr>
            <b/>
            <sz val="8"/>
            <color indexed="81"/>
            <rFont val="Tahoma"/>
            <charset val="1"/>
          </rPr>
          <t>EVECINO:</t>
        </r>
        <r>
          <rPr>
            <sz val="8"/>
            <color indexed="81"/>
            <rFont val="Tahoma"/>
            <charset val="1"/>
          </rPr>
          <t xml:space="preserve">
presupuestado 12.800
</t>
        </r>
      </text>
    </comment>
    <comment ref="A2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35% Desplaz. 55% aloj. Manut. 10% Inscripcion
</t>
        </r>
      </text>
    </comment>
    <comment ref="F27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Carritos y libros medidas</t>
        </r>
      </text>
    </comment>
    <comment ref="I28" authorId="1">
      <text>
        <r>
          <rPr>
            <b/>
            <sz val="8"/>
            <color indexed="81"/>
            <rFont val="Tahoma"/>
            <charset val="1"/>
          </rPr>
          <t>EVECINO:</t>
        </r>
        <r>
          <rPr>
            <sz val="8"/>
            <color indexed="81"/>
            <rFont val="Tahoma"/>
            <charset val="1"/>
          </rPr>
          <t xml:space="preserve">
presupuestado 5.750
</t>
        </r>
      </text>
    </comment>
    <comment ref="P4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 noches X 150 X 2 pers. </t>
        </r>
      </text>
    </comment>
    <comment ref="B50" authorId="1">
      <text>
        <r>
          <rPr>
            <b/>
            <sz val="8"/>
            <color indexed="81"/>
            <rFont val="Tahoma"/>
            <charset val="1"/>
          </rPr>
          <t>EVECINO:</t>
        </r>
        <r>
          <rPr>
            <sz val="8"/>
            <color indexed="81"/>
            <rFont val="Tahoma"/>
            <charset val="1"/>
          </rPr>
          <t xml:space="preserve">
falta billete de Camilla. Tb. Km de Rocío y Marta Sanz</t>
        </r>
      </text>
    </comment>
    <comment ref="B51" authorId="1">
      <text>
        <r>
          <rPr>
            <b/>
            <sz val="8"/>
            <color indexed="81"/>
            <rFont val="Tahoma"/>
            <charset val="1"/>
          </rPr>
          <t>EVECINO:</t>
        </r>
        <r>
          <rPr>
            <sz val="8"/>
            <color indexed="81"/>
            <rFont val="Tahoma"/>
            <charset val="1"/>
          </rPr>
          <t xml:space="preserve">
18 feb. Bascuas, Sainz y Rollán tests físicos</t>
        </r>
      </text>
    </comment>
  </commentList>
</comments>
</file>

<file path=xl/comments2.xml><?xml version="1.0" encoding="utf-8"?>
<comments xmlns="http://schemas.openxmlformats.org/spreadsheetml/2006/main">
  <authors>
    <author>MABEL POBIL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Dir Torneo 1500€ +  Incremento Tarifa Técnicos + chapas conmemorativas. En 2010 se gastó 19102€. Quitamos 1500 de dir torneo para ajustar la cifra.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600€ max por jugadora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4d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500€ max por jugadora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500€ max por jugadora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500€ max por jugadora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Incluimos gastos de 3 días de Salva pero no contabilizo días para honorarios porque está en nómina</t>
        </r>
      </text>
    </comment>
    <comment ref="F1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 desplazamiento y 1 noche de Marcelo al 50% CTJ</t>
        </r>
      </text>
    </comment>
    <comment ref="B18" authorId="0">
      <text>
        <r>
          <rPr>
            <b/>
            <sz val="9"/>
            <color indexed="81"/>
            <rFont val="Tahoma"/>
            <family val="2"/>
          </rPr>
          <t>MABEL POBIL:gastos ajustados a las previsión de asistentes + 7 jug que reciben subvencion. En 2011 presupuestamos 12000 a la baja y ajustamos por petición de gerencia 3000€ menos. En los cálculos se ha tenido en cuenta 1000€ mas del dir de torneo no presupuestado en 2011. De los 13000 que saldrían ajustando bajamos 50€ * 12 billetes + los 1000€ del Dir torneo que no está claro vaya a ser cargado a nuestro presupuesto.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500€ max por jugadora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Por si no coinciden las que pre-seleccionamos para Copa Naciones. 500€ por jugadora ampliable a 650 si juega fin de semana y 700€ la final</t>
        </r>
      </text>
    </comment>
    <comment ref="H1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4d Marta 50% Blume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Incorporamos el trabajo de un técnico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Variacion en alojamiento en funcion de si podemos alojarnos en St Cloud (confirmación tardía)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participan 4 jug en lugar de 6 presupuestadas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participan 2 en lugar de 4 presupuestadas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2011 presupuestamos 4 jug y llevamos a 6</t>
        </r>
      </text>
    </comment>
    <comment ref="B2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Añadimos gastos responsable + 3 jug que antes utilizaban invitaciones CTAM</t>
        </r>
      </text>
    </comment>
    <comment ref="B3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??</t>
        </r>
      </text>
    </comment>
    <comment ref="B3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Dependiendo de las fechas de los torneos tendremos más o menos jugadoras con posibilidad de jugar</t>
        </r>
      </text>
    </comment>
    <comment ref="D3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Dependiendo de las fechas de los torneos tendremos más o menos jugadoras con posibilidad de jugar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Aumento de 3 días técnico + tarifa</t>
        </r>
      </text>
    </comment>
    <comment ref="F3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Salva para los dos equipos CTAM y CTAF</t>
        </r>
      </text>
    </comment>
    <comment ref="H4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Incluye visita previa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incluye visita previa</t>
        </r>
      </text>
    </comment>
    <comment ref="D4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Billetes a Paris y depende de las jugadoras españolas que sean seleccionadas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Gastos Entrenador; resto CSD</t>
        </r>
      </text>
    </comment>
    <comment ref="D4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Gastos Entrenador; resto CSD</t>
        </r>
      </text>
    </comment>
    <comment ref="D4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Tramos nacionales que no suele cubrir el COE
</t>
        </r>
      </text>
    </comment>
    <comment ref="H4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Propuesta de llevar 1 capitán y 1 técnico al 50% con CTAM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Chapas conmemorativas</t>
        </r>
      </text>
    </comment>
    <comment ref="D4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Chapas (500) + 600 prorateo de visitas previas. Duda de si chapas es organización de torneo</t>
        </r>
      </text>
    </comment>
    <comment ref="D5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Gastos Vocal CTAF al 50% CTAM + 300 visita previa</t>
        </r>
      </text>
    </comment>
    <comment ref="D5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El otro 50% a cargo del CTAM
</t>
        </r>
      </text>
    </comment>
    <comment ref="B5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Chapas Conmemorativas</t>
        </r>
      </text>
    </comment>
    <comment ref="D5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Incluye Chapas Conmemorativas</t>
        </r>
      </text>
    </comment>
    <comment ref="B6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 jugadora menos de las presupuestadas para 2011</t>
        </r>
      </text>
    </comment>
    <comment ref="D6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En Madrid. Fuera de Madrid sumer 7000€. Concentracion con Tommy Horton + conc de diciembre en Madrid</t>
        </r>
      </text>
    </comment>
    <comment ref="D68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Honorarios y algún desplazamiento (600€)</t>
        </r>
      </text>
    </comment>
    <comment ref="D6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Honorarios Alvaro 53/hora</t>
        </r>
      </text>
    </comment>
    <comment ref="D7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Repartido entre los torneos nacionales</t>
        </r>
      </text>
    </comment>
    <comment ref="D7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Otra partida de presupuesto</t>
        </r>
      </text>
    </comment>
    <comment ref="D73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Programa universitario</t>
        </r>
      </text>
    </comment>
    <comment ref="D74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Honoarios ctos y concent.</t>
        </r>
      </text>
    </comment>
    <comment ref="D75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Honorarios Oscar</t>
        </r>
      </text>
    </comment>
    <comment ref="D76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Premios voucher para gaastar en tienda</t>
        </r>
      </text>
    </comment>
    <comment ref="B7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Gastos y dietas de organización de torneos. Dir Torneo + Administrativo</t>
        </r>
      </text>
    </comment>
    <comment ref="D7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Alemania y British SP
</t>
        </r>
      </text>
    </comment>
  </commentList>
</comments>
</file>

<file path=xl/comments3.xml><?xml version="1.0" encoding="utf-8"?>
<comments xmlns="http://schemas.openxmlformats.org/spreadsheetml/2006/main">
  <authors>
    <author>MABEL POBIL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Cálculo aproximado desplazamiento: Nacionales jugadora 250€, adulto sin palos 200€. Europa 400€. Manutención 50€ diarios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102
</t>
        </r>
      </text>
    </comment>
    <comment ref="P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130 (el auxiliar recibe 100 y el resto son los gastos de SS, etc..)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280 repartido 60% CTAF, 40% CTJ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Bolas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80 bolas 400 carritos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35% Desplaz. 55% aloj. Manut. 10% Inscripcion
</t>
        </r>
      </text>
    </comment>
    <comment ref="F36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Chapas y walkies</t>
        </r>
      </text>
    </comment>
    <comment ref="F38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walkies</t>
        </r>
      </text>
    </comment>
    <comment ref="F3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50% walkies</t>
        </r>
      </text>
    </comment>
    <comment ref="F4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walkies y cocktail</t>
        </r>
      </text>
    </comment>
    <comment ref="L4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Por lo que sea no presupuestamos o Chapas o coctel. Si Macarena va de DT, haría funciones CTAF por lo que no tendríamos los gastos de desplaz. Y manut. Así más o menos los 1200 presupuestados los ajustaríamos para cubrir gastos de org.</t>
        </r>
      </text>
    </comment>
    <comment ref="N4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5 noches X 150 X 2 pers. </t>
        </r>
      </text>
    </comment>
    <comment ref="F43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walkies y cocktail entrega premios</t>
        </r>
      </text>
    </comment>
    <comment ref="F46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incluye walkies y cocktail
</t>
        </r>
      </text>
    </comment>
    <comment ref="F5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Actividad de equipo</t>
        </r>
      </text>
    </comment>
    <comment ref="F5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Honorarios técnicos</t>
        </r>
      </text>
    </comment>
    <comment ref="F5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Honorarios tecnico</t>
        </r>
      </text>
    </comment>
    <comment ref="F6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honorarios tecnicos
</t>
        </r>
      </text>
    </comment>
    <comment ref="F6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honorarios 20 jornadas</t>
        </r>
      </text>
    </comment>
    <comment ref="F6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premios vouchers tienda</t>
        </r>
      </text>
    </comment>
  </commentList>
</comments>
</file>

<file path=xl/comments4.xml><?xml version="1.0" encoding="utf-8"?>
<comments xmlns="http://schemas.openxmlformats.org/spreadsheetml/2006/main">
  <authors>
    <author>MABEL POBIL</author>
  </authors>
  <commentList>
    <comment ref="C8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Como es match un promedio de 5 carritos por jugadora</t>
        </r>
      </text>
    </comment>
    <comment ref="C9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Como es match un promedio de 5 carritos por jugadora</t>
        </r>
      </text>
    </comment>
    <comment ref="C10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Un promedio de 5 carritos por jugadora al ser match</t>
        </r>
      </text>
    </comment>
    <comment ref="C12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Un promedio de 5 carritos por jugadora al ser match</t>
        </r>
      </text>
    </comment>
    <comment ref="C216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6 + 50% Entrenador</t>
        </r>
      </text>
    </comment>
    <comment ref="B217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Hab triple</t>
        </r>
      </text>
    </comment>
    <comment ref="C218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4 X 6 dias + 3d de entr</t>
        </r>
      </text>
    </comment>
    <comment ref="C228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6 + 50% Entrenador</t>
        </r>
      </text>
    </comment>
    <comment ref="B22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Hab triple</t>
        </r>
      </text>
    </comment>
    <comment ref="C230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4 X 6 dias + 3d de entr</t>
        </r>
      </text>
    </comment>
    <comment ref="D23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40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6 + 50% Entrenador</t>
        </r>
      </text>
    </comment>
    <comment ref="B241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Hab triple</t>
        </r>
      </text>
    </comment>
    <comment ref="C24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4 X 6 dias + 3d de entr</t>
        </r>
      </text>
    </comment>
  </commentList>
</comments>
</file>

<file path=xl/comments5.xml><?xml version="1.0" encoding="utf-8"?>
<comments xmlns="http://schemas.openxmlformats.org/spreadsheetml/2006/main">
  <authors>
    <author>MABEL POBIL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473,24 / día
6º y siguientes 397,86</t>
        </r>
      </text>
    </comment>
    <comment ref="C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473,24 / día
6º y siguientes 397,86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397,86 / día
</t>
        </r>
      </text>
    </comment>
    <comment ref="E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323,41 / día
188,65</t>
        </r>
      </text>
    </comment>
    <comment ref="F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Salva en nómina</t>
        </r>
      </text>
    </comment>
    <comment ref="F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Salva
</t>
        </r>
      </text>
    </comment>
    <comment ref="A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 visita previa</t>
        </r>
      </text>
    </comment>
    <comment ref="A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 visita previa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Salva
</t>
        </r>
      </text>
    </comment>
    <comment ref="A2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6 jugadoras en España fuera de Madrid. 2 controles de dos días en 2 grupos. 8 días de técnicos golf; la mitad de Paco y Oscar que trabajarán un rato cada día</t>
        </r>
      </text>
    </comment>
    <comment ref="F2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Paco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B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dobles (80€) + 1 DUI 75€con desayuno. 5 noches (2,3,4,5,6,sept.) 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cena menú 20€ y comida club 12€. Para 7 pax 5 días</t>
        </r>
      </text>
    </comment>
    <comment ref="D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kilometraje x2 vehículos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aloj. 750€ + manut. 480€ + coche140€ + billetes 220€ + honorarios Inma (100€ x 6 x 2)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60% CTAF
40%CTJ</t>
        </r>
      </text>
    </comment>
  </commentList>
</comments>
</file>

<file path=xl/sharedStrings.xml><?xml version="1.0" encoding="utf-8"?>
<sst xmlns="http://schemas.openxmlformats.org/spreadsheetml/2006/main" count="710" uniqueCount="343">
  <si>
    <t>REAL FEDERACIÓN ESPAÑOLA DE GOLF</t>
  </si>
  <si>
    <t>COMITÉ TÉCNICO AMATEUR FEMENINO</t>
  </si>
  <si>
    <t xml:space="preserve"> </t>
  </si>
  <si>
    <t>PRESUPUESTO</t>
  </si>
  <si>
    <t>REALIZADO</t>
  </si>
  <si>
    <t>COMPETICIONES NACIONALES</t>
  </si>
  <si>
    <t>Cº Europeo de Naciones. Copa Sotogrande</t>
  </si>
  <si>
    <t>Cº Individual de España 1ª y 2ª categoría</t>
  </si>
  <si>
    <t>Cº Individual de España 3ª y 4ª categoría</t>
  </si>
  <si>
    <t>Cº Interclubes</t>
  </si>
  <si>
    <t>Cº de España Senior</t>
  </si>
  <si>
    <t>Gran Premio Senior Femenino (Puntuable)</t>
  </si>
  <si>
    <t>Cº de España Senior Doble</t>
  </si>
  <si>
    <t>Cº de España de Cadetes</t>
  </si>
  <si>
    <t>Cº  INTERNACIONALES INDIVIDUALES</t>
  </si>
  <si>
    <t>Cº Internacional de España-Copa S.M. La Reina</t>
  </si>
  <si>
    <t>British Ladies Senior</t>
  </si>
  <si>
    <t>Cº Internacional de España Senior</t>
  </si>
  <si>
    <t>Cº de Europa Individual Senior</t>
  </si>
  <si>
    <t>US Women's Amateur</t>
  </si>
  <si>
    <t>Campeonatos por invitación</t>
  </si>
  <si>
    <t>Cº INTERNACIONALES POR EQUIPOS</t>
  </si>
  <si>
    <t>Copa de Europa de Clubes</t>
  </si>
  <si>
    <t>Cº de Europa Girls</t>
  </si>
  <si>
    <t>Cº de Europa Absoluto</t>
  </si>
  <si>
    <t>Vagliano Trophy</t>
  </si>
  <si>
    <t>Junior Solheim Cup</t>
  </si>
  <si>
    <t>Mundial Universitario</t>
  </si>
  <si>
    <t>Mundial Equipos</t>
  </si>
  <si>
    <t>VARIOS</t>
  </si>
  <si>
    <t>Técnicos Golf (programa universitario)</t>
  </si>
  <si>
    <t>Preparación de cº y selección de campos</t>
  </si>
  <si>
    <t>Formación (Equipo Técnico)</t>
  </si>
  <si>
    <t>Greenfees Centro Nacional (programa universitario)</t>
  </si>
  <si>
    <t>TOTAL</t>
  </si>
  <si>
    <t>Cº España Dobles Mixto (50% CTAM)</t>
  </si>
  <si>
    <t>Cº de España Mayores de 35 años (50% CTAM)</t>
  </si>
  <si>
    <t>Cº Femenino Comunidad Valenciana (Puntuable)</t>
  </si>
  <si>
    <t>Inscripciones</t>
  </si>
  <si>
    <t>Billetes</t>
  </si>
  <si>
    <t>Alquiler Vehiculo</t>
  </si>
  <si>
    <t>Manutención</t>
  </si>
  <si>
    <t>Alojamiento</t>
  </si>
  <si>
    <t>Pintura</t>
  </si>
  <si>
    <t>Cocktail</t>
  </si>
  <si>
    <t>Total</t>
  </si>
  <si>
    <t>Concentraciones</t>
  </si>
  <si>
    <t>Desplazamientos</t>
  </si>
  <si>
    <t>Campeonato</t>
  </si>
  <si>
    <t>Dias Marta</t>
  </si>
  <si>
    <t>Dias Marcelo</t>
  </si>
  <si>
    <t>Dias Oscar</t>
  </si>
  <si>
    <t>Días Oscar</t>
  </si>
  <si>
    <t>Total Dias</t>
  </si>
  <si>
    <t>Total €</t>
  </si>
  <si>
    <t>Programa Universitarias Madrid</t>
  </si>
  <si>
    <t>Tarifa</t>
  </si>
  <si>
    <t>Nº / semana</t>
  </si>
  <si>
    <t>Greenfees</t>
  </si>
  <si>
    <t>Honorarios Técnico</t>
  </si>
  <si>
    <t>Total  Técnicos Golf</t>
  </si>
  <si>
    <t>Total Prep Fisico</t>
  </si>
  <si>
    <t>Tot psico</t>
  </si>
  <si>
    <t>Total € Entrenadores:</t>
  </si>
  <si>
    <t>Uniformidad no esponsorizada</t>
  </si>
  <si>
    <t>Jerseys C/alto Grupo Siena (45€ precio 2010)</t>
  </si>
  <si>
    <t>Camisetas Grupo Siena (27,84/unidad precio 2010)</t>
  </si>
  <si>
    <t>Gorros lana Hirapesa. 12,18 euros/unidad</t>
  </si>
  <si>
    <t>Polares rojo y crudo. 14,79/unidad</t>
  </si>
  <si>
    <t>Bordados (Media de 3€ con IVA la unidad)</t>
  </si>
  <si>
    <t>Trajes agua (Titleist nos hace un 40% sobre su precio de venta).</t>
  </si>
  <si>
    <t>Uniformes Gala</t>
  </si>
  <si>
    <t>Esta partida pasa al presupuesto general de la RFEG</t>
  </si>
  <si>
    <t>SUBVENCIONES</t>
  </si>
  <si>
    <t>Campeonato Interterritorial de España Junior y Juvenil Femenino</t>
  </si>
  <si>
    <t xml:space="preserve"> - 1ª División - </t>
  </si>
  <si>
    <t>Territorial</t>
  </si>
  <si>
    <t>Alojamiento + des.</t>
  </si>
  <si>
    <t>Transporte</t>
  </si>
  <si>
    <t>ANDALUCÍA</t>
  </si>
  <si>
    <t>ASTURIAS</t>
  </si>
  <si>
    <t>CANTABRIA</t>
  </si>
  <si>
    <t>CATALUÑA</t>
  </si>
  <si>
    <t>MADRID</t>
  </si>
  <si>
    <t>PAÍS VASCO</t>
  </si>
  <si>
    <t>VALENCIA</t>
  </si>
  <si>
    <t>Gastos estimados Organizadores Torneo</t>
  </si>
  <si>
    <t>Alquiler walkies</t>
  </si>
  <si>
    <t>EUROS</t>
  </si>
  <si>
    <t>FECHA</t>
  </si>
  <si>
    <t>CAMPEONATO</t>
  </si>
  <si>
    <t>LUGAR</t>
  </si>
  <si>
    <t>Nº walkies</t>
  </si>
  <si>
    <t xml:space="preserve">Internacional Senior Doble e Individual </t>
  </si>
  <si>
    <t xml:space="preserve">Internacional de España “Copa S.M. La Reina”.   </t>
  </si>
  <si>
    <t>Gran Premio Nacional Senior Femenino</t>
  </si>
  <si>
    <t>Campeonato Nacional Individual de España Senior Femenino</t>
  </si>
  <si>
    <t>Campeonato Nacional Individual de España Femenino 1º y 2ª Categorías</t>
  </si>
  <si>
    <t>Campeonato de España Individual de 3ª y 4ª Categorías</t>
  </si>
  <si>
    <t xml:space="preserve">Campeonato de España de Mayores de 35 años </t>
  </si>
  <si>
    <t>Cto. España Doble Senior Femenino</t>
  </si>
  <si>
    <t>Otros Colabor.</t>
  </si>
  <si>
    <t>Otros Colab.</t>
  </si>
  <si>
    <t>2ª Concentración Jug EEUU</t>
  </si>
  <si>
    <t>Controles / Seguimiento</t>
  </si>
  <si>
    <t>Internacional de España Femenino Stroke Play</t>
  </si>
  <si>
    <t>Irish Ladies Stroke Play</t>
  </si>
  <si>
    <t>Reuniones Técnicas</t>
  </si>
  <si>
    <t>Subvención Programa Universitario</t>
  </si>
  <si>
    <t>Campeonatos profesionales recomendados</t>
  </si>
  <si>
    <t>GALICIA</t>
  </si>
  <si>
    <t>regalos</t>
  </si>
  <si>
    <t>Gastos CTAF (2 * 3 dias)</t>
  </si>
  <si>
    <t>Honorarios Técnicos</t>
  </si>
  <si>
    <t>4 - 7 septiembre</t>
  </si>
  <si>
    <t>Dias Alvaro</t>
  </si>
  <si>
    <t>Cº Femenino de Andalucía (Puntuable)</t>
  </si>
  <si>
    <t>Cº Femenino de la Comunidad de Madrid (Puntuable)</t>
  </si>
  <si>
    <t>SERVICIO AL FEDERADO</t>
  </si>
  <si>
    <t>Match España - Suecia (o posible cuadrangular)</t>
  </si>
  <si>
    <t>SENIOR</t>
  </si>
  <si>
    <t>I. ALTA COMPETICIÓN</t>
  </si>
  <si>
    <t>Jugadores</t>
  </si>
  <si>
    <t>Técnicos</t>
  </si>
  <si>
    <t>CTAF</t>
  </si>
  <si>
    <t>Dir Dep</t>
  </si>
  <si>
    <t>Ctos de Juego Corto</t>
  </si>
  <si>
    <t>Dias Dir</t>
  </si>
  <si>
    <t>Dias CTAF</t>
  </si>
  <si>
    <t>Total D Tec</t>
  </si>
  <si>
    <t>JJMM</t>
  </si>
  <si>
    <t>Concentraciones Pre-Europeos</t>
  </si>
  <si>
    <t>Concentraciones  Apertura Pre-temporada</t>
  </si>
  <si>
    <t>Concentraciones de seguimiento</t>
  </si>
  <si>
    <t>Gastos estimados Marcelo, Marta y Salva (3 días)</t>
  </si>
  <si>
    <t>Nº Semanas</t>
  </si>
  <si>
    <t>PRESUPUESTO ENTRENADORES 2013</t>
  </si>
  <si>
    <t>Puntuable Andalucia</t>
  </si>
  <si>
    <t>Cº de Europa Senior (incluye 1 d de concentración)</t>
  </si>
  <si>
    <t>DESGLOSE DE PARTICIPANTES</t>
  </si>
  <si>
    <t>Equipo Técnico - Preparador mental</t>
  </si>
  <si>
    <t>Equipo Técnico - Seleccionadores+entrenadores</t>
  </si>
  <si>
    <t>Cº Interterritorial Jr y Juvenil 1ª División</t>
  </si>
  <si>
    <t>Subvenciones Jugadoras</t>
  </si>
  <si>
    <t>5 jug</t>
  </si>
  <si>
    <t>Desplazamientos CTAF</t>
  </si>
  <si>
    <t>5 pers.</t>
  </si>
  <si>
    <t>Dieta diaria (aloj. Man.)</t>
  </si>
  <si>
    <t>19 d</t>
  </si>
  <si>
    <t>Alquiler vehículo</t>
  </si>
  <si>
    <t>Jugadoras</t>
  </si>
  <si>
    <t>Cto España</t>
  </si>
  <si>
    <t>Int. Stroke Play</t>
  </si>
  <si>
    <t>Puntuable Com Valenciana</t>
  </si>
  <si>
    <t>Puntuable Com Madrid</t>
  </si>
  <si>
    <t>Copa Naciones</t>
  </si>
  <si>
    <t>Copa Reina</t>
  </si>
  <si>
    <t>Extra finalistas</t>
  </si>
  <si>
    <t>Visita Preparatoria</t>
  </si>
  <si>
    <t>Preparación del Torneo (visitas previas)</t>
  </si>
  <si>
    <t>Int Portugal</t>
  </si>
  <si>
    <t>Desplaz. Capitana</t>
  </si>
  <si>
    <t>Desplaz. Juga</t>
  </si>
  <si>
    <t>Alojam. Capitana</t>
  </si>
  <si>
    <t>Alojam. Juga</t>
  </si>
  <si>
    <t>Dietas diarias</t>
  </si>
  <si>
    <t>Furgoneta</t>
  </si>
  <si>
    <t>Desplazamientos Jug.</t>
  </si>
  <si>
    <t>Despla. Entren.</t>
  </si>
  <si>
    <t>Aloj. Juga</t>
  </si>
  <si>
    <t>Aloj. Entre</t>
  </si>
  <si>
    <t>Montereal</t>
  </si>
  <si>
    <t>DUI finde</t>
  </si>
  <si>
    <t>DUI diario</t>
  </si>
  <si>
    <t>Doble finde</t>
  </si>
  <si>
    <t>Doble diario</t>
  </si>
  <si>
    <t>Comidas Madrid</t>
  </si>
  <si>
    <t>Desplaz. Jug</t>
  </si>
  <si>
    <t>Desplaz. Entre y CTAF</t>
  </si>
  <si>
    <t>Aloj Jug.</t>
  </si>
  <si>
    <t>Aloj Entre y CTAF</t>
  </si>
  <si>
    <t>Vehiculo</t>
  </si>
  <si>
    <t>Concentración Octubre 20 jug + 8 CTAF y tecnicos</t>
  </si>
  <si>
    <t>Aloj Jug</t>
  </si>
  <si>
    <t>Manutenc.</t>
  </si>
  <si>
    <t>2 en Madrid</t>
  </si>
  <si>
    <t>1 Fuera de Madrid</t>
  </si>
  <si>
    <t>Controles de seguimiento jugadoras fuera de Madrid (2 controles por temporada)</t>
  </si>
  <si>
    <t>Cº Internacional de Portugal (6 jug)</t>
  </si>
  <si>
    <t>Coupe Esmond (8 jug)</t>
  </si>
  <si>
    <t>British Ladies Amateur Championship (6 jug)</t>
  </si>
  <si>
    <t>British Girls Championship (8 jug)</t>
  </si>
  <si>
    <t>British Ladies Stroke Play (3 jug)</t>
  </si>
  <si>
    <t>Cº de Europa Individual (7 jug)</t>
  </si>
  <si>
    <t>Internacional Junior de Holanda (2 jug)</t>
  </si>
  <si>
    <t>Grand Prix de Chiberta (4 jug)</t>
  </si>
  <si>
    <t>Grand Prix des Landes (4 jug)</t>
  </si>
  <si>
    <t>Cº Internacional Girl de Bélgica (2 jug)</t>
  </si>
  <si>
    <t>Cº Internacional de Finlandia (2 jug)</t>
  </si>
  <si>
    <t>German Ladies Open (3 jug)</t>
  </si>
  <si>
    <t>Facturar 1 jornada dentro del pack del viaje a un torneo internacional.</t>
  </si>
  <si>
    <t>Facturar 1/2 jornada dentro del pack del viaje a un torneo nacional.</t>
  </si>
  <si>
    <t>Viajes (propuesta para 2013):</t>
  </si>
  <si>
    <t>Visitas previas para preparación de Campeonatos de Europa y Mundiales deberán facturarse a la tarifa del torneo 6 dias y ss.</t>
  </si>
  <si>
    <t>Dias Tec</t>
  </si>
  <si>
    <t>3(1); 4 (1)</t>
  </si>
  <si>
    <t>2+8</t>
  </si>
  <si>
    <t>2X3 conc.</t>
  </si>
  <si>
    <t>Auriculares</t>
  </si>
  <si>
    <t>Fecha entrega a lo largo del día</t>
  </si>
  <si>
    <t>6 - 9 febrero</t>
  </si>
  <si>
    <t>Arcos Gardens (Cádiz)</t>
  </si>
  <si>
    <t>27 feb - 3 marzo</t>
  </si>
  <si>
    <t>Pula Golf (Mallorca)</t>
  </si>
  <si>
    <t>5 - 7 abril</t>
  </si>
  <si>
    <t>Campeonato de España Interclubes Femenino</t>
  </si>
  <si>
    <t>Guadalhorce (Málaga)</t>
  </si>
  <si>
    <t>13 - 14 abril</t>
  </si>
  <si>
    <t>Mar Menor (Murcia)</t>
  </si>
  <si>
    <t>10 - 12 mayo</t>
  </si>
  <si>
    <t>Campeonato Internacional de España Strokeplay Femenino</t>
  </si>
  <si>
    <t>Las Colinas (Alicante)</t>
  </si>
  <si>
    <t>Peralada (Girona)</t>
  </si>
  <si>
    <t>30 mayo - 2 junio</t>
  </si>
  <si>
    <t>La Coruña</t>
  </si>
  <si>
    <t>1 - 2 junio</t>
  </si>
  <si>
    <t>Larrabea (Álava)</t>
  </si>
  <si>
    <t>21 - 23 junio</t>
  </si>
  <si>
    <t>Sherry Golf (Cádiz)</t>
  </si>
  <si>
    <r>
      <t xml:space="preserve">La Barganiza (Asturias) </t>
    </r>
    <r>
      <rPr>
        <sz val="10"/>
        <color rgb="FFFF0000"/>
        <rFont val="Arial Narrow"/>
        <family val="2"/>
      </rPr>
      <t>(50% CTJuvenil)</t>
    </r>
  </si>
  <si>
    <t>5 - 6 octubre</t>
  </si>
  <si>
    <t>La Faisanera</t>
  </si>
  <si>
    <t>La recogida se hará el primer día hábil siguiente de la finalización de cada torneo</t>
  </si>
  <si>
    <t>LA BARGANIZA. 4 - 7 SEPTIEMBRE 2013</t>
  </si>
  <si>
    <t>Match España Suecia</t>
  </si>
  <si>
    <t>REALIZADO ENTRENADORES 2013</t>
  </si>
  <si>
    <t>Cto Europeo de Naciones</t>
  </si>
  <si>
    <t>Cto de Madrid</t>
  </si>
  <si>
    <t>Coupe Esmond</t>
  </si>
  <si>
    <t>Puntuable Andalucía</t>
  </si>
  <si>
    <t>Internacional Stroke Play</t>
  </si>
  <si>
    <t>Cto De España Absoluto</t>
  </si>
  <si>
    <t>Ladies British Amateur</t>
  </si>
  <si>
    <t>Pre-Europeo Absoluto</t>
  </si>
  <si>
    <t>Pre-Europeo Girl</t>
  </si>
  <si>
    <t>Europeo Equipos Girl</t>
  </si>
  <si>
    <t>Europeo Equipos Absoluto</t>
  </si>
  <si>
    <t>Europeo Individual</t>
  </si>
  <si>
    <t>British Girls</t>
  </si>
  <si>
    <t>Interterritorial</t>
  </si>
  <si>
    <t>Pre-Termporada octubre</t>
  </si>
  <si>
    <t>Pre-Temporada nov</t>
  </si>
  <si>
    <t>Pre-Temporadad dic</t>
  </si>
  <si>
    <t>Total Días Marta</t>
  </si>
  <si>
    <t>Total Días Marcelo</t>
  </si>
  <si>
    <t>Total Días Alvaro</t>
  </si>
  <si>
    <t>Total Días Oscar</t>
  </si>
  <si>
    <t>Sobrarían 2 días presupuestados que podríamos utlizar en formación</t>
  </si>
  <si>
    <t>Desplazamiento</t>
  </si>
  <si>
    <t>Alojamiento y manutención</t>
  </si>
  <si>
    <t>Servicios Club</t>
  </si>
  <si>
    <t>Otros Gastos</t>
  </si>
  <si>
    <t>Match España - Suecia</t>
  </si>
  <si>
    <t>Manut.</t>
  </si>
  <si>
    <t>Desplaz.</t>
  </si>
  <si>
    <t>Equipos</t>
  </si>
  <si>
    <t>Tecnicos</t>
  </si>
  <si>
    <t>Visita Previa</t>
  </si>
  <si>
    <t>300 inscripciones</t>
  </si>
  <si>
    <t>250X6 desplazamiento</t>
  </si>
  <si>
    <t>1200 aloj + manut</t>
  </si>
  <si>
    <t>Aloj + manut.</t>
  </si>
  <si>
    <t>Dieta Diaria aloj + manut.</t>
  </si>
  <si>
    <t>Desplaz. CTAF</t>
  </si>
  <si>
    <t>Desplaz CTAF</t>
  </si>
  <si>
    <t>Km</t>
  </si>
  <si>
    <t>Alquiler Vehi</t>
  </si>
  <si>
    <t>5 noches</t>
  </si>
  <si>
    <t>60 capit.</t>
  </si>
  <si>
    <t>6 jug</t>
  </si>
  <si>
    <t>35€ jug</t>
  </si>
  <si>
    <t>Insc.</t>
  </si>
  <si>
    <t>Bolas</t>
  </si>
  <si>
    <t>Alojam. CTAF</t>
  </si>
  <si>
    <t>Insc</t>
  </si>
  <si>
    <t>Carritos</t>
  </si>
  <si>
    <t>Transfers</t>
  </si>
  <si>
    <t>Internacional Senior</t>
  </si>
  <si>
    <t>Cº Internacional de España Senior (Dobles e indiv)</t>
  </si>
  <si>
    <t>Desplazam. CTAF</t>
  </si>
  <si>
    <t>Walkies</t>
  </si>
  <si>
    <t>Chapas/Recuerdos</t>
  </si>
  <si>
    <t>Desplazamientos Otros Colaboradores</t>
  </si>
  <si>
    <t>Aloj + Manutenc. Otros colabor</t>
  </si>
  <si>
    <t>Dieta DT</t>
  </si>
  <si>
    <t>Dieta Auxiliar</t>
  </si>
  <si>
    <t>Total Organización</t>
  </si>
  <si>
    <t>British Amateur</t>
  </si>
  <si>
    <t>Carritos/Trolley Pullers</t>
  </si>
  <si>
    <t>British SP</t>
  </si>
  <si>
    <t>Int. Holanda</t>
  </si>
  <si>
    <t>Chiberta</t>
  </si>
  <si>
    <t>Hotel en 2012 2367€ hay que buscar alojamiento más barato</t>
  </si>
  <si>
    <t>Hossegor</t>
  </si>
  <si>
    <t>Normalmente invitan jug + capitana a alojamiento y comidas ¿cenas, inscripción?</t>
  </si>
  <si>
    <t>Int. Belgica</t>
  </si>
  <si>
    <t>Int. Finlandia (billete tramo internacional + alojamiento cubierto)</t>
  </si>
  <si>
    <t>Carritos/stroke Savers</t>
  </si>
  <si>
    <t>German Ladies</t>
  </si>
  <si>
    <t>Repsar presupuesto realizado porque no me cuadra que puedan ir cuatro personas por ese precio</t>
  </si>
  <si>
    <t>Habría que coger presupuesto del British Stroke Play que siendo un día menos tiene mayor cantidad</t>
  </si>
  <si>
    <t>Para los cálculos quito una jugadoras de momento para que salga la cifra presupuestada con algo de sentido</t>
  </si>
  <si>
    <t>Stroke Savers</t>
  </si>
  <si>
    <t>Ctos por invitación/Profesionales recomendados</t>
  </si>
  <si>
    <t>Taxis/shuttle/ alquiler</t>
  </si>
  <si>
    <t>Sotogrande</t>
  </si>
  <si>
    <t>Cto Europa Equipos</t>
  </si>
  <si>
    <t>Bebidas</t>
  </si>
  <si>
    <t>Cto Europa Equipos senior</t>
  </si>
  <si>
    <t>Potencial Grupo de Trabajo: 10 jug en Madrid; 8 fuera de Madrid; 8 en EEUU: 26</t>
  </si>
  <si>
    <t>1ª pretemporada - madrid</t>
  </si>
  <si>
    <t>3ª pretemporada - fuera Madrid</t>
  </si>
  <si>
    <t>Manut</t>
  </si>
  <si>
    <t>Concentración Diciembre EEUU 12 jug fuera de Madrid</t>
  </si>
  <si>
    <t>Aloj. CTAF</t>
  </si>
  <si>
    <t>Controles de seguimiento CdE</t>
  </si>
  <si>
    <t>Aloj</t>
  </si>
  <si>
    <t>Concentracion EEUU marzo</t>
  </si>
  <si>
    <t>Desplaz Jug</t>
  </si>
  <si>
    <t>Desplaz. Marcelo</t>
  </si>
  <si>
    <t>Aloj CTAF</t>
  </si>
  <si>
    <t>Concentracion Pre-Europeos Madrid Jug , cap. Ent alojados en hotel</t>
  </si>
  <si>
    <t>Actividad</t>
  </si>
  <si>
    <t>En Madrid (10 jug en Madrid, 8 fuera, 1 tecnico fuera)</t>
  </si>
  <si>
    <t>1ª concentración pre-termporada</t>
  </si>
  <si>
    <t xml:space="preserve">2ª concentración pre-temporada - juego corto. </t>
  </si>
  <si>
    <t>Fuera de Madrid (18 jug. 3 tec. 1 CTAF) Gastos y Honorarios de Horton no contabilizados</t>
  </si>
  <si>
    <t xml:space="preserve">3ª concentración pre-temporada  EEUU + top España </t>
  </si>
  <si>
    <t>Concentración EEUU (7 jug, 3 CTAF)</t>
  </si>
  <si>
    <t>4718 € duda de si están en organización de torneos</t>
  </si>
  <si>
    <t>presupuestado</t>
  </si>
  <si>
    <t>2ª pretemporada - fuera Madrid Horton</t>
  </si>
  <si>
    <t>Concentración USA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</si>
</sst>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164" formatCode="#,##0\ &quot;pta&quot;"/>
    <numFmt numFmtId="165" formatCode="[$-F800]dddd\,\ mmmm\ dd\,\ yyyy"/>
  </numFmts>
  <fonts count="48">
    <font>
      <sz val="10"/>
      <name val="Arial"/>
    </font>
    <font>
      <b/>
      <sz val="14"/>
      <name val="Eras Medium ITC"/>
      <family val="2"/>
    </font>
    <font>
      <sz val="10"/>
      <color indexed="10"/>
      <name val="Eras Medium ITC"/>
      <family val="2"/>
    </font>
    <font>
      <b/>
      <sz val="12"/>
      <name val="Eras Medium ITC"/>
      <family val="2"/>
    </font>
    <font>
      <b/>
      <sz val="10"/>
      <name val="Eras Medium ITC"/>
      <family val="2"/>
    </font>
    <font>
      <sz val="10"/>
      <color indexed="62"/>
      <name val="Eras Medium ITC"/>
      <family val="2"/>
    </font>
    <font>
      <b/>
      <sz val="12"/>
      <color indexed="17"/>
      <name val="Eras Medium ITC"/>
      <family val="2"/>
    </font>
    <font>
      <b/>
      <sz val="12"/>
      <color indexed="62"/>
      <name val="Eras Medium ITC"/>
      <family val="2"/>
    </font>
    <font>
      <b/>
      <sz val="12"/>
      <color indexed="10"/>
      <name val="Eras Medium ITC"/>
      <family val="2"/>
    </font>
    <font>
      <b/>
      <sz val="10"/>
      <color indexed="17"/>
      <name val="Eras Medium ITC"/>
      <family val="2"/>
    </font>
    <font>
      <b/>
      <sz val="10"/>
      <color indexed="62"/>
      <name val="Eras Medium ITC"/>
      <family val="2"/>
    </font>
    <font>
      <b/>
      <sz val="10"/>
      <color indexed="10"/>
      <name val="Eras Medium ITC"/>
      <family val="2"/>
    </font>
    <font>
      <sz val="10"/>
      <name val="Eras Medium ITC"/>
      <family val="2"/>
    </font>
    <font>
      <sz val="10"/>
      <color indexed="17"/>
      <name val="Eras Medium ITC"/>
      <family val="2"/>
    </font>
    <font>
      <b/>
      <i/>
      <sz val="12"/>
      <color indexed="18"/>
      <name val="Eras Medium ITC"/>
      <family val="2"/>
    </font>
    <font>
      <i/>
      <sz val="10"/>
      <name val="Eras Medium ITC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0"/>
      <color rgb="FFFF0000"/>
      <name val="Eras Medium ITC"/>
      <family val="2"/>
    </font>
    <font>
      <sz val="10"/>
      <color rgb="FFFF0000"/>
      <name val="Eras Medium ITC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Britannic Bold"/>
      <family val="2"/>
    </font>
    <font>
      <sz val="12"/>
      <name val="Britannic Bold"/>
      <family val="2"/>
    </font>
    <font>
      <sz val="10"/>
      <name val="Tahoma"/>
      <family val="2"/>
    </font>
    <font>
      <sz val="11"/>
      <name val="Tahoma"/>
      <family val="2"/>
    </font>
    <font>
      <b/>
      <sz val="12"/>
      <name val="Tahoma"/>
      <family val="2"/>
    </font>
    <font>
      <b/>
      <sz val="12"/>
      <color indexed="9"/>
      <name val="Tahoma"/>
      <family val="2"/>
    </font>
    <font>
      <sz val="10"/>
      <name val="Arial Narrow"/>
      <family val="2"/>
    </font>
    <font>
      <b/>
      <sz val="12"/>
      <color rgb="FFFF0000"/>
      <name val="Eras Medium ITC"/>
      <family val="2"/>
    </font>
    <font>
      <b/>
      <sz val="12"/>
      <color rgb="FF007E39"/>
      <name val="Eras Medium ITC"/>
      <family val="2"/>
    </font>
    <font>
      <sz val="10"/>
      <color rgb="FF007E39"/>
      <name val="Eras Medium ITC"/>
      <family val="2"/>
    </font>
    <font>
      <sz val="10"/>
      <color rgb="FFFF0000"/>
      <name val="Arial"/>
      <family val="2"/>
    </font>
    <font>
      <i/>
      <sz val="10"/>
      <color indexed="10"/>
      <name val="Eras Medium ITC"/>
      <family val="2"/>
    </font>
    <font>
      <b/>
      <sz val="11"/>
      <color indexed="9"/>
      <name val="Tahoma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1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4" fontId="5" fillId="0" borderId="0" xfId="0" applyNumberFormat="1" applyFont="1"/>
    <xf numFmtId="4" fontId="2" fillId="0" borderId="0" xfId="0" applyNumberFormat="1" applyFont="1"/>
    <xf numFmtId="0" fontId="14" fillId="0" borderId="0" xfId="0" applyFont="1" applyFill="1"/>
    <xf numFmtId="4" fontId="7" fillId="0" borderId="0" xfId="0" applyNumberFormat="1" applyFont="1" applyFill="1"/>
    <xf numFmtId="4" fontId="8" fillId="0" borderId="0" xfId="0" applyNumberFormat="1" applyFont="1"/>
    <xf numFmtId="0" fontId="15" fillId="2" borderId="0" xfId="0" applyFont="1" applyFill="1"/>
    <xf numFmtId="4" fontId="5" fillId="0" borderId="0" xfId="0" applyNumberFormat="1" applyFont="1" applyFill="1"/>
    <xf numFmtId="0" fontId="16" fillId="0" borderId="0" xfId="0" applyFont="1"/>
    <xf numFmtId="0" fontId="12" fillId="0" borderId="0" xfId="0" applyFont="1" applyFill="1"/>
    <xf numFmtId="0" fontId="15" fillId="0" borderId="0" xfId="0" applyFont="1" applyFill="1"/>
    <xf numFmtId="0" fontId="4" fillId="0" borderId="0" xfId="0" applyFont="1" applyFill="1"/>
    <xf numFmtId="0" fontId="1" fillId="0" borderId="0" xfId="0" applyFont="1" applyFill="1"/>
    <xf numFmtId="4" fontId="8" fillId="0" borderId="0" xfId="0" applyNumberFormat="1" applyFont="1" applyFill="1"/>
    <xf numFmtId="0" fontId="4" fillId="0" borderId="0" xfId="0" applyFont="1" applyBorder="1"/>
    <xf numFmtId="0" fontId="12" fillId="0" borderId="0" xfId="0" applyFont="1" applyBorder="1"/>
    <xf numFmtId="4" fontId="20" fillId="0" borderId="0" xfId="0" applyNumberFormat="1" applyFont="1" applyFill="1"/>
    <xf numFmtId="0" fontId="16" fillId="0" borderId="0" xfId="1"/>
    <xf numFmtId="0" fontId="16" fillId="3" borderId="2" xfId="1" applyFill="1" applyBorder="1"/>
    <xf numFmtId="0" fontId="22" fillId="3" borderId="2" xfId="1" applyFont="1" applyFill="1" applyBorder="1" applyAlignment="1">
      <alignment horizontal="center" vertical="center" wrapText="1"/>
    </xf>
    <xf numFmtId="0" fontId="16" fillId="0" borderId="2" xfId="1" applyBorder="1"/>
    <xf numFmtId="0" fontId="16" fillId="0" borderId="2" xfId="1" applyBorder="1" applyAlignment="1">
      <alignment horizontal="center" vertical="center"/>
    </xf>
    <xf numFmtId="0" fontId="16" fillId="5" borderId="2" xfId="1" applyFill="1" applyBorder="1" applyAlignment="1">
      <alignment horizontal="center" vertical="center"/>
    </xf>
    <xf numFmtId="0" fontId="16" fillId="0" borderId="0" xfId="1" applyFont="1"/>
    <xf numFmtId="0" fontId="23" fillId="7" borderId="2" xfId="1" applyFont="1" applyFill="1" applyBorder="1" applyAlignment="1">
      <alignment horizontal="center" vertical="center" wrapText="1"/>
    </xf>
    <xf numFmtId="0" fontId="23" fillId="8" borderId="2" xfId="1" applyFont="1" applyFill="1" applyBorder="1" applyAlignment="1">
      <alignment horizontal="center" vertical="center" wrapText="1"/>
    </xf>
    <xf numFmtId="0" fontId="16" fillId="0" borderId="2" xfId="1" applyFont="1" applyBorder="1"/>
    <xf numFmtId="0" fontId="16" fillId="0" borderId="2" xfId="1" applyFill="1" applyBorder="1"/>
    <xf numFmtId="0" fontId="16" fillId="7" borderId="2" xfId="1" applyFill="1" applyBorder="1"/>
    <xf numFmtId="0" fontId="16" fillId="8" borderId="2" xfId="1" applyFill="1" applyBorder="1"/>
    <xf numFmtId="0" fontId="16" fillId="0" borderId="1" xfId="1" applyFont="1" applyBorder="1" applyAlignment="1"/>
    <xf numFmtId="0" fontId="16" fillId="0" borderId="0" xfId="1" applyFont="1" applyAlignment="1"/>
    <xf numFmtId="0" fontId="23" fillId="0" borderId="0" xfId="1" applyFont="1" applyFill="1" applyBorder="1" applyAlignment="1">
      <alignment horizontal="center" vertical="center" wrapText="1"/>
    </xf>
    <xf numFmtId="0" fontId="16" fillId="0" borderId="2" xfId="1" applyBorder="1" applyAlignment="1">
      <alignment horizontal="center"/>
    </xf>
    <xf numFmtId="0" fontId="16" fillId="0" borderId="0" xfId="1" applyFill="1" applyBorder="1"/>
    <xf numFmtId="0" fontId="16" fillId="0" borderId="0" xfId="1" applyBorder="1" applyAlignment="1"/>
    <xf numFmtId="0" fontId="16" fillId="7" borderId="0" xfId="1" applyFill="1"/>
    <xf numFmtId="6" fontId="16" fillId="0" borderId="0" xfId="1" applyNumberFormat="1"/>
    <xf numFmtId="0" fontId="16" fillId="7" borderId="0" xfId="1" applyFont="1" applyFill="1"/>
    <xf numFmtId="0" fontId="25" fillId="10" borderId="0" xfId="1" applyFont="1" applyFill="1"/>
    <xf numFmtId="0" fontId="16" fillId="10" borderId="0" xfId="1" applyFill="1"/>
    <xf numFmtId="0" fontId="24" fillId="0" borderId="0" xfId="1" applyFont="1" applyAlignment="1">
      <alignment vertical="center"/>
    </xf>
    <xf numFmtId="0" fontId="28" fillId="7" borderId="3" xfId="1" applyFont="1" applyFill="1" applyBorder="1" applyAlignment="1">
      <alignment vertical="center"/>
    </xf>
    <xf numFmtId="0" fontId="28" fillId="7" borderId="3" xfId="1" applyFont="1" applyFill="1" applyBorder="1" applyAlignment="1">
      <alignment horizontal="center" vertical="center"/>
    </xf>
    <xf numFmtId="0" fontId="29" fillId="7" borderId="3" xfId="1" applyFont="1" applyFill="1" applyBorder="1" applyAlignment="1">
      <alignment horizontal="center" vertical="center"/>
    </xf>
    <xf numFmtId="0" fontId="30" fillId="0" borderId="0" xfId="1" applyFont="1"/>
    <xf numFmtId="0" fontId="31" fillId="4" borderId="3" xfId="1" applyFont="1" applyFill="1" applyBorder="1" applyAlignment="1">
      <alignment vertical="center"/>
    </xf>
    <xf numFmtId="4" fontId="30" fillId="4" borderId="3" xfId="1" applyNumberFormat="1" applyFont="1" applyFill="1" applyBorder="1" applyAlignment="1">
      <alignment vertical="center"/>
    </xf>
    <xf numFmtId="4" fontId="32" fillId="4" borderId="3" xfId="1" applyNumberFormat="1" applyFont="1" applyFill="1" applyBorder="1" applyAlignment="1">
      <alignment vertical="center"/>
    </xf>
    <xf numFmtId="0" fontId="31" fillId="11" borderId="3" xfId="1" applyFont="1" applyFill="1" applyBorder="1" applyAlignment="1">
      <alignment vertical="center"/>
    </xf>
    <xf numFmtId="4" fontId="30" fillId="11" borderId="3" xfId="1" applyNumberFormat="1" applyFont="1" applyFill="1" applyBorder="1" applyAlignment="1">
      <alignment vertical="center"/>
    </xf>
    <xf numFmtId="4" fontId="30" fillId="5" borderId="3" xfId="1" applyNumberFormat="1" applyFont="1" applyFill="1" applyBorder="1" applyAlignment="1">
      <alignment vertical="center"/>
    </xf>
    <xf numFmtId="4" fontId="32" fillId="5" borderId="3" xfId="1" applyNumberFormat="1" applyFont="1" applyFill="1" applyBorder="1" applyAlignment="1">
      <alignment vertical="center"/>
    </xf>
    <xf numFmtId="0" fontId="31" fillId="5" borderId="3" xfId="1" applyFont="1" applyFill="1" applyBorder="1" applyAlignment="1">
      <alignment vertical="center"/>
    </xf>
    <xf numFmtId="0" fontId="30" fillId="0" borderId="0" xfId="1" applyFont="1" applyBorder="1" applyAlignment="1">
      <alignment vertical="center"/>
    </xf>
    <xf numFmtId="2" fontId="30" fillId="0" borderId="0" xfId="1" applyNumberFormat="1" applyFont="1" applyBorder="1" applyAlignment="1">
      <alignment vertical="center"/>
    </xf>
    <xf numFmtId="4" fontId="30" fillId="0" borderId="0" xfId="1" applyNumberFormat="1" applyFont="1" applyBorder="1" applyAlignment="1">
      <alignment vertical="center"/>
    </xf>
    <xf numFmtId="0" fontId="30" fillId="0" borderId="0" xfId="1" applyFont="1" applyAlignment="1">
      <alignment vertical="center"/>
    </xf>
    <xf numFmtId="0" fontId="16" fillId="0" borderId="0" xfId="1" applyAlignment="1">
      <alignment vertical="center"/>
    </xf>
    <xf numFmtId="0" fontId="30" fillId="0" borderId="0" xfId="1" applyFont="1" applyFill="1" applyBorder="1" applyAlignment="1">
      <alignment vertical="center"/>
    </xf>
    <xf numFmtId="4" fontId="30" fillId="0" borderId="0" xfId="1" applyNumberFormat="1" applyFont="1" applyFill="1" applyBorder="1" applyAlignment="1">
      <alignment vertical="center"/>
    </xf>
    <xf numFmtId="0" fontId="32" fillId="12" borderId="0" xfId="1" applyFont="1" applyFill="1" applyBorder="1" applyAlignment="1">
      <alignment vertical="center"/>
    </xf>
    <xf numFmtId="2" fontId="30" fillId="12" borderId="0" xfId="1" applyNumberFormat="1" applyFont="1" applyFill="1" applyBorder="1" applyAlignment="1">
      <alignment vertical="center"/>
    </xf>
    <xf numFmtId="0" fontId="32" fillId="12" borderId="0" xfId="1" applyFont="1" applyFill="1" applyAlignment="1">
      <alignment vertical="center"/>
    </xf>
    <xf numFmtId="4" fontId="32" fillId="12" borderId="0" xfId="1" applyNumberFormat="1" applyFont="1" applyFill="1" applyBorder="1" applyAlignment="1">
      <alignment vertical="center"/>
    </xf>
    <xf numFmtId="164" fontId="30" fillId="0" borderId="0" xfId="1" applyNumberFormat="1" applyFont="1"/>
    <xf numFmtId="0" fontId="33" fillId="13" borderId="9" xfId="1" applyFont="1" applyFill="1" applyBorder="1" applyAlignment="1">
      <alignment horizontal="left" vertical="center" wrapText="1"/>
    </xf>
    <xf numFmtId="0" fontId="33" fillId="13" borderId="9" xfId="1" applyFont="1" applyFill="1" applyBorder="1" applyAlignment="1">
      <alignment horizontal="center" vertical="center" wrapText="1"/>
    </xf>
    <xf numFmtId="165" fontId="33" fillId="13" borderId="9" xfId="1" applyNumberFormat="1" applyFont="1" applyFill="1" applyBorder="1" applyAlignment="1">
      <alignment horizontal="center" vertical="center" wrapText="1"/>
    </xf>
    <xf numFmtId="0" fontId="34" fillId="0" borderId="11" xfId="1" applyFont="1" applyBorder="1" applyAlignment="1">
      <alignment vertical="center" wrapText="1"/>
    </xf>
    <xf numFmtId="0" fontId="34" fillId="0" borderId="11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left" vertical="center" wrapText="1"/>
    </xf>
    <xf numFmtId="0" fontId="34" fillId="0" borderId="11" xfId="1" applyFont="1" applyBorder="1" applyAlignment="1">
      <alignment horizontal="left" vertical="center" wrapText="1"/>
    </xf>
    <xf numFmtId="0" fontId="34" fillId="0" borderId="8" xfId="1" applyFont="1" applyBorder="1" applyAlignment="1">
      <alignment vertical="center" wrapText="1"/>
    </xf>
    <xf numFmtId="0" fontId="34" fillId="0" borderId="10" xfId="1" applyFont="1" applyFill="1" applyBorder="1" applyAlignment="1">
      <alignment horizontal="center" vertical="center" wrapText="1"/>
    </xf>
    <xf numFmtId="0" fontId="34" fillId="0" borderId="11" xfId="1" applyFont="1" applyFill="1" applyBorder="1" applyAlignment="1">
      <alignment vertical="center" wrapText="1"/>
    </xf>
    <xf numFmtId="0" fontId="34" fillId="0" borderId="11" xfId="1" applyFont="1" applyFill="1" applyBorder="1" applyAlignment="1">
      <alignment horizontal="center" vertical="center" wrapText="1"/>
    </xf>
    <xf numFmtId="0" fontId="34" fillId="0" borderId="10" xfId="1" applyFont="1" applyBorder="1" applyAlignment="1">
      <alignment horizontal="center" vertical="center" wrapText="1"/>
    </xf>
    <xf numFmtId="0" fontId="16" fillId="14" borderId="0" xfId="1" applyFill="1"/>
    <xf numFmtId="4" fontId="35" fillId="0" borderId="0" xfId="0" applyNumberFormat="1" applyFont="1" applyFill="1"/>
    <xf numFmtId="0" fontId="23" fillId="15" borderId="2" xfId="1" applyFont="1" applyFill="1" applyBorder="1"/>
    <xf numFmtId="0" fontId="16" fillId="14" borderId="2" xfId="1" applyFill="1" applyBorder="1" applyAlignment="1">
      <alignment horizontal="center" vertical="center"/>
    </xf>
    <xf numFmtId="4" fontId="36" fillId="0" borderId="0" xfId="0" applyNumberFormat="1" applyFont="1"/>
    <xf numFmtId="4" fontId="37" fillId="0" borderId="0" xfId="0" applyNumberFormat="1" applyFont="1"/>
    <xf numFmtId="4" fontId="36" fillId="0" borderId="0" xfId="0" applyNumberFormat="1" applyFont="1" applyFill="1"/>
    <xf numFmtId="4" fontId="37" fillId="0" borderId="0" xfId="0" applyNumberFormat="1" applyFont="1" applyFill="1"/>
    <xf numFmtId="0" fontId="16" fillId="0" borderId="0" xfId="1" applyAlignment="1"/>
    <xf numFmtId="4" fontId="16" fillId="0" borderId="0" xfId="1" applyNumberFormat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" fontId="13" fillId="0" borderId="0" xfId="0" applyNumberFormat="1" applyFont="1"/>
    <xf numFmtId="9" fontId="13" fillId="0" borderId="0" xfId="0" applyNumberFormat="1" applyFont="1"/>
    <xf numFmtId="0" fontId="16" fillId="0" borderId="0" xfId="1" applyNumberFormat="1" applyBorder="1" applyAlignment="1">
      <alignment horizontal="center"/>
    </xf>
    <xf numFmtId="6" fontId="16" fillId="0" borderId="0" xfId="1" applyNumberFormat="1" applyFill="1" applyBorder="1" applyAlignment="1">
      <alignment horizontal="center"/>
    </xf>
    <xf numFmtId="6" fontId="16" fillId="0" borderId="2" xfId="1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10" borderId="7" xfId="0" applyFont="1" applyFill="1" applyBorder="1" applyAlignment="1">
      <alignment horizontal="center"/>
    </xf>
    <xf numFmtId="0" fontId="16" fillId="10" borderId="1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1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10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12" fillId="16" borderId="4" xfId="0" applyFont="1" applyFill="1" applyBorder="1"/>
    <xf numFmtId="0" fontId="12" fillId="16" borderId="5" xfId="0" applyFont="1" applyFill="1" applyBorder="1"/>
    <xf numFmtId="0" fontId="12" fillId="16" borderId="6" xfId="0" applyFont="1" applyFill="1" applyBorder="1"/>
    <xf numFmtId="0" fontId="0" fillId="0" borderId="7" xfId="0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12" fillId="16" borderId="0" xfId="0" applyFont="1" applyFill="1"/>
    <xf numFmtId="0" fontId="0" fillId="0" borderId="14" xfId="0" applyBorder="1" applyAlignment="1">
      <alignment horizontal="center"/>
    </xf>
    <xf numFmtId="0" fontId="19" fillId="2" borderId="0" xfId="0" applyFont="1" applyFill="1"/>
    <xf numFmtId="4" fontId="39" fillId="0" borderId="0" xfId="0" applyNumberFormat="1" applyFont="1"/>
    <xf numFmtId="4" fontId="19" fillId="0" borderId="0" xfId="0" applyNumberFormat="1" applyFont="1" applyFill="1"/>
    <xf numFmtId="6" fontId="16" fillId="0" borderId="0" xfId="1" applyNumberFormat="1" applyAlignment="1">
      <alignment horizontal="center"/>
    </xf>
    <xf numFmtId="0" fontId="38" fillId="10" borderId="0" xfId="0" applyFont="1" applyFill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0" xfId="0" applyFont="1" applyAlignment="1">
      <alignment horizontal="left"/>
    </xf>
    <xf numFmtId="2" fontId="8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33" fillId="13" borderId="8" xfId="1" applyFont="1" applyFill="1" applyBorder="1" applyAlignment="1">
      <alignment horizontal="center" vertical="center" wrapText="1"/>
    </xf>
    <xf numFmtId="0" fontId="40" fillId="13" borderId="9" xfId="1" applyFont="1" applyFill="1" applyBorder="1" applyAlignment="1">
      <alignment horizontal="center" vertical="center" wrapText="1"/>
    </xf>
    <xf numFmtId="165" fontId="34" fillId="0" borderId="8" xfId="1" applyNumberFormat="1" applyFont="1" applyBorder="1" applyAlignment="1">
      <alignment horizontal="center" vertical="center" wrapText="1"/>
    </xf>
    <xf numFmtId="0" fontId="41" fillId="0" borderId="10" xfId="1" applyFont="1" applyBorder="1" applyAlignment="1">
      <alignment horizontal="center" vertical="center" wrapText="1"/>
    </xf>
    <xf numFmtId="16" fontId="34" fillId="0" borderId="10" xfId="1" quotePrefix="1" applyNumberFormat="1" applyFont="1" applyBorder="1" applyAlignment="1">
      <alignment horizontal="center" vertical="center" wrapText="1"/>
    </xf>
    <xf numFmtId="165" fontId="34" fillId="0" borderId="11" xfId="1" applyNumberFormat="1" applyFont="1" applyBorder="1" applyAlignment="1">
      <alignment horizontal="center" vertical="center" wrapText="1"/>
    </xf>
    <xf numFmtId="0" fontId="34" fillId="0" borderId="10" xfId="1" quotePrefix="1" applyFont="1" applyBorder="1" applyAlignment="1">
      <alignment horizontal="center" vertical="center" wrapText="1"/>
    </xf>
    <xf numFmtId="165" fontId="34" fillId="0" borderId="11" xfId="1" applyNumberFormat="1" applyFont="1" applyFill="1" applyBorder="1" applyAlignment="1">
      <alignment horizontal="center" vertical="center" wrapText="1"/>
    </xf>
    <xf numFmtId="0" fontId="34" fillId="0" borderId="10" xfId="1" quotePrefix="1" applyFont="1" applyFill="1" applyBorder="1" applyAlignment="1">
      <alignment horizontal="center" vertical="center" wrapText="1"/>
    </xf>
    <xf numFmtId="0" fontId="43" fillId="0" borderId="0" xfId="1" applyFont="1" applyAlignment="1">
      <alignment horizontal="left" vertical="center"/>
    </xf>
    <xf numFmtId="0" fontId="16" fillId="0" borderId="0" xfId="1" applyAlignment="1">
      <alignment horizontal="center" vertical="center"/>
    </xf>
    <xf numFmtId="165" fontId="16" fillId="0" borderId="0" xfId="1" applyNumberFormat="1" applyAlignment="1">
      <alignment horizontal="center" vertical="center"/>
    </xf>
    <xf numFmtId="0" fontId="16" fillId="0" borderId="2" xfId="1" applyFont="1" applyFill="1" applyBorder="1"/>
    <xf numFmtId="0" fontId="14" fillId="0" borderId="2" xfId="0" applyFont="1" applyFill="1" applyBorder="1" applyAlignment="1">
      <alignment vertical="center"/>
    </xf>
    <xf numFmtId="0" fontId="16" fillId="0" borderId="6" xfId="1" applyBorder="1"/>
    <xf numFmtId="0" fontId="15" fillId="2" borderId="2" xfId="0" applyFont="1" applyFill="1" applyBorder="1" applyAlignment="1">
      <alignment vertical="center"/>
    </xf>
    <xf numFmtId="0" fontId="16" fillId="0" borderId="6" xfId="1" applyBorder="1" applyAlignment="1">
      <alignment horizontal="center" vertical="center"/>
    </xf>
    <xf numFmtId="0" fontId="16" fillId="0" borderId="2" xfId="1" applyFill="1" applyBorder="1" applyAlignment="1">
      <alignment horizontal="center" vertical="center"/>
    </xf>
    <xf numFmtId="0" fontId="16" fillId="0" borderId="0" xfId="1" applyAlignment="1">
      <alignment horizontal="center"/>
    </xf>
    <xf numFmtId="6" fontId="16" fillId="14" borderId="0" xfId="1" applyNumberFormat="1" applyFill="1" applyAlignment="1">
      <alignment horizontal="center"/>
    </xf>
    <xf numFmtId="0" fontId="16" fillId="14" borderId="0" xfId="1" applyFill="1" applyAlignment="1">
      <alignment horizontal="center"/>
    </xf>
    <xf numFmtId="0" fontId="16" fillId="17" borderId="0" xfId="1" applyFill="1"/>
    <xf numFmtId="0" fontId="16" fillId="17" borderId="0" xfId="1" applyFill="1" applyAlignment="1">
      <alignment horizontal="center"/>
    </xf>
    <xf numFmtId="0" fontId="16" fillId="18" borderId="0" xfId="1" applyFill="1"/>
    <xf numFmtId="0" fontId="16" fillId="18" borderId="0" xfId="1" applyFill="1" applyAlignment="1">
      <alignment horizontal="center"/>
    </xf>
    <xf numFmtId="0" fontId="16" fillId="0" borderId="0" xfId="1" applyFill="1"/>
    <xf numFmtId="0" fontId="16" fillId="19" borderId="0" xfId="1" applyFill="1"/>
    <xf numFmtId="0" fontId="16" fillId="19" borderId="0" xfId="1" applyFill="1" applyAlignment="1">
      <alignment horizontal="center"/>
    </xf>
    <xf numFmtId="0" fontId="16" fillId="0" borderId="0" xfId="1" applyFill="1" applyAlignment="1">
      <alignment horizontal="center"/>
    </xf>
    <xf numFmtId="9" fontId="16" fillId="19" borderId="0" xfId="1" applyNumberFormat="1" applyFill="1" applyAlignment="1">
      <alignment horizontal="center"/>
    </xf>
    <xf numFmtId="9" fontId="16" fillId="17" borderId="0" xfId="1" applyNumberFormat="1" applyFill="1" applyAlignment="1">
      <alignment horizontal="center"/>
    </xf>
    <xf numFmtId="9" fontId="16" fillId="0" borderId="0" xfId="1" applyNumberFormat="1" applyFill="1" applyAlignment="1">
      <alignment horizontal="center"/>
    </xf>
    <xf numFmtId="0" fontId="16" fillId="0" borderId="0" xfId="1" applyAlignment="1">
      <alignment horizontal="center"/>
    </xf>
    <xf numFmtId="0" fontId="16" fillId="10" borderId="2" xfId="1" applyFont="1" applyFill="1" applyBorder="1"/>
    <xf numFmtId="0" fontId="16" fillId="0" borderId="0" xfId="1" applyAlignment="1">
      <alignment horizontal="center"/>
    </xf>
    <xf numFmtId="0" fontId="16" fillId="0" borderId="0" xfId="1" applyAlignment="1">
      <alignment horizontal="center"/>
    </xf>
    <xf numFmtId="0" fontId="15" fillId="20" borderId="2" xfId="0" applyFont="1" applyFill="1" applyBorder="1" applyAlignment="1">
      <alignment vertical="center"/>
    </xf>
    <xf numFmtId="0" fontId="16" fillId="20" borderId="6" xfId="1" applyFill="1" applyBorder="1" applyAlignment="1">
      <alignment horizontal="center" vertical="center"/>
    </xf>
    <xf numFmtId="0" fontId="16" fillId="20" borderId="2" xfId="1" applyFill="1" applyBorder="1" applyAlignment="1">
      <alignment horizontal="center" vertical="center"/>
    </xf>
    <xf numFmtId="0" fontId="15" fillId="21" borderId="2" xfId="0" applyFont="1" applyFill="1" applyBorder="1" applyAlignment="1">
      <alignment vertical="center"/>
    </xf>
    <xf numFmtId="0" fontId="16" fillId="21" borderId="6" xfId="1" applyFill="1" applyBorder="1" applyAlignment="1">
      <alignment horizontal="center" vertical="center"/>
    </xf>
    <xf numFmtId="0" fontId="16" fillId="21" borderId="2" xfId="1" applyFill="1" applyBorder="1" applyAlignment="1">
      <alignment horizontal="center" vertical="center"/>
    </xf>
    <xf numFmtId="0" fontId="16" fillId="0" borderId="0" xfId="1" applyAlignment="1"/>
    <xf numFmtId="0" fontId="16" fillId="0" borderId="0" xfId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3" borderId="16" xfId="1" applyFont="1" applyFill="1" applyBorder="1" applyAlignment="1">
      <alignment horizontal="center" vertical="center"/>
    </xf>
    <xf numFmtId="0" fontId="16" fillId="0" borderId="0" xfId="1" applyAlignment="1">
      <alignment horizontal="center" vertical="center"/>
    </xf>
    <xf numFmtId="0" fontId="16" fillId="19" borderId="0" xfId="1" applyFill="1" applyAlignment="1">
      <alignment horizontal="center" vertical="center"/>
    </xf>
    <xf numFmtId="0" fontId="16" fillId="0" borderId="0" xfId="1" applyFill="1" applyAlignment="1">
      <alignment horizontal="center" vertical="center"/>
    </xf>
    <xf numFmtId="0" fontId="24" fillId="6" borderId="4" xfId="1" applyFont="1" applyFill="1" applyBorder="1" applyAlignment="1">
      <alignment horizontal="center"/>
    </xf>
    <xf numFmtId="0" fontId="24" fillId="6" borderId="5" xfId="1" applyFont="1" applyFill="1" applyBorder="1" applyAlignment="1">
      <alignment horizontal="center"/>
    </xf>
    <xf numFmtId="0" fontId="24" fillId="6" borderId="6" xfId="1" applyFont="1" applyFill="1" applyBorder="1" applyAlignment="1">
      <alignment horizontal="center"/>
    </xf>
    <xf numFmtId="0" fontId="16" fillId="0" borderId="4" xfId="1" applyBorder="1" applyAlignment="1">
      <alignment horizontal="center"/>
    </xf>
    <xf numFmtId="0" fontId="16" fillId="0" borderId="6" xfId="1" applyBorder="1" applyAlignment="1">
      <alignment horizontal="center"/>
    </xf>
    <xf numFmtId="0" fontId="16" fillId="0" borderId="4" xfId="1" applyNumberFormat="1" applyBorder="1" applyAlignment="1">
      <alignment horizontal="center"/>
    </xf>
    <xf numFmtId="0" fontId="16" fillId="0" borderId="6" xfId="1" applyNumberFormat="1" applyBorder="1" applyAlignment="1">
      <alignment horizontal="center"/>
    </xf>
    <xf numFmtId="0" fontId="23" fillId="7" borderId="4" xfId="1" applyFont="1" applyFill="1" applyBorder="1" applyAlignment="1">
      <alignment horizontal="center" vertical="center" wrapText="1"/>
    </xf>
    <xf numFmtId="0" fontId="23" fillId="7" borderId="6" xfId="1" applyFont="1" applyFill="1" applyBorder="1" applyAlignment="1">
      <alignment horizontal="center" vertical="center" wrapText="1"/>
    </xf>
    <xf numFmtId="0" fontId="24" fillId="5" borderId="4" xfId="1" applyFont="1" applyFill="1" applyBorder="1" applyAlignment="1">
      <alignment horizontal="center"/>
    </xf>
    <xf numFmtId="0" fontId="24" fillId="5" borderId="5" xfId="1" applyFont="1" applyFill="1" applyBorder="1" applyAlignment="1">
      <alignment horizontal="center"/>
    </xf>
    <xf numFmtId="0" fontId="24" fillId="5" borderId="6" xfId="1" applyFont="1" applyFill="1" applyBorder="1" applyAlignment="1">
      <alignment horizontal="center"/>
    </xf>
    <xf numFmtId="0" fontId="16" fillId="0" borderId="18" xfId="1" applyBorder="1" applyAlignment="1">
      <alignment vertical="center"/>
    </xf>
    <xf numFmtId="0" fontId="0" fillId="0" borderId="19" xfId="0" applyBorder="1" applyAlignment="1">
      <alignment vertical="center"/>
    </xf>
    <xf numFmtId="0" fontId="24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4" fontId="16" fillId="0" borderId="0" xfId="1" applyNumberFormat="1" applyAlignment="1">
      <alignment horizontal="center"/>
    </xf>
    <xf numFmtId="0" fontId="16" fillId="0" borderId="0" xfId="1" applyAlignment="1">
      <alignment horizontal="center"/>
    </xf>
    <xf numFmtId="0" fontId="24" fillId="9" borderId="0" xfId="1" applyFont="1" applyFill="1" applyAlignment="1">
      <alignment horizontal="center"/>
    </xf>
    <xf numFmtId="0" fontId="24" fillId="0" borderId="0" xfId="1" applyFont="1" applyAlignment="1">
      <alignment horizontal="center"/>
    </xf>
    <xf numFmtId="0" fontId="38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007E39"/>
      <color rgb="FF00A44A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2"/>
  <sheetViews>
    <sheetView tabSelected="1" workbookViewId="0">
      <pane ySplit="1395" topLeftCell="A9" activePane="bottomLeft"/>
      <selection activeCell="E1" sqref="E1"/>
      <selection pane="bottomLeft" activeCell="C18" sqref="C18"/>
    </sheetView>
  </sheetViews>
  <sheetFormatPr baseColWidth="10" defaultRowHeight="12.75"/>
  <cols>
    <col min="1" max="1" width="45.85546875" style="30" customWidth="1"/>
    <col min="2" max="5" width="5.85546875" style="30" customWidth="1"/>
    <col min="6" max="6" width="4.7109375" style="30" customWidth="1"/>
    <col min="7" max="7" width="5.28515625" style="30" customWidth="1"/>
    <col min="8" max="8" width="4.85546875" style="30" customWidth="1"/>
    <col min="9" max="9" width="6.42578125" style="30" customWidth="1"/>
    <col min="10" max="10" width="5.28515625" style="30" customWidth="1"/>
    <col min="11" max="11" width="6.28515625" style="30" bestFit="1" customWidth="1"/>
    <col min="12" max="12" width="5.5703125" style="30" customWidth="1"/>
    <col min="13" max="13" width="4.140625" style="30" customWidth="1"/>
    <col min="14" max="14" width="8.140625" style="30" customWidth="1"/>
    <col min="15" max="15" width="7.42578125" style="30" customWidth="1"/>
    <col min="16" max="16" width="7.7109375" style="30" customWidth="1"/>
    <col min="17" max="17" width="4.42578125" style="30" customWidth="1"/>
    <col min="18" max="18" width="5.7109375" style="30" customWidth="1"/>
    <col min="19" max="19" width="6.140625" style="30" customWidth="1"/>
    <col min="20" max="248" width="11.42578125" style="30"/>
    <col min="249" max="249" width="31.5703125" style="30" customWidth="1"/>
    <col min="250" max="250" width="7.140625" style="30" customWidth="1"/>
    <col min="251" max="251" width="6.42578125" style="30" customWidth="1"/>
    <col min="252" max="252" width="5.28515625" style="30" customWidth="1"/>
    <col min="253" max="253" width="6.85546875" style="30" customWidth="1"/>
    <col min="254" max="254" width="6.5703125" style="30" customWidth="1"/>
    <col min="255" max="255" width="8" style="30" customWidth="1"/>
    <col min="256" max="256" width="6.28515625" style="30" customWidth="1"/>
    <col min="257" max="257" width="5.7109375" style="30" customWidth="1"/>
    <col min="258" max="258" width="5.85546875" style="30" customWidth="1"/>
    <col min="259" max="259" width="5.28515625" style="30" customWidth="1"/>
    <col min="260" max="260" width="6.5703125" style="30" customWidth="1"/>
    <col min="261" max="261" width="4.5703125" style="30" customWidth="1"/>
    <col min="262" max="262" width="5.85546875" style="30" customWidth="1"/>
    <col min="263" max="263" width="6.7109375" style="30" customWidth="1"/>
    <col min="264" max="264" width="6.85546875" style="30" customWidth="1"/>
    <col min="265" max="265" width="6.42578125" style="30" customWidth="1"/>
    <col min="266" max="504" width="11.42578125" style="30"/>
    <col min="505" max="505" width="31.5703125" style="30" customWidth="1"/>
    <col min="506" max="506" width="7.140625" style="30" customWidth="1"/>
    <col min="507" max="507" width="6.42578125" style="30" customWidth="1"/>
    <col min="508" max="508" width="5.28515625" style="30" customWidth="1"/>
    <col min="509" max="509" width="6.85546875" style="30" customWidth="1"/>
    <col min="510" max="510" width="6.5703125" style="30" customWidth="1"/>
    <col min="511" max="511" width="8" style="30" customWidth="1"/>
    <col min="512" max="512" width="6.28515625" style="30" customWidth="1"/>
    <col min="513" max="513" width="5.7109375" style="30" customWidth="1"/>
    <col min="514" max="514" width="5.85546875" style="30" customWidth="1"/>
    <col min="515" max="515" width="5.28515625" style="30" customWidth="1"/>
    <col min="516" max="516" width="6.5703125" style="30" customWidth="1"/>
    <col min="517" max="517" width="4.5703125" style="30" customWidth="1"/>
    <col min="518" max="518" width="5.85546875" style="30" customWidth="1"/>
    <col min="519" max="519" width="6.7109375" style="30" customWidth="1"/>
    <col min="520" max="520" width="6.85546875" style="30" customWidth="1"/>
    <col min="521" max="521" width="6.42578125" style="30" customWidth="1"/>
    <col min="522" max="760" width="11.42578125" style="30"/>
    <col min="761" max="761" width="31.5703125" style="30" customWidth="1"/>
    <col min="762" max="762" width="7.140625" style="30" customWidth="1"/>
    <col min="763" max="763" width="6.42578125" style="30" customWidth="1"/>
    <col min="764" max="764" width="5.28515625" style="30" customWidth="1"/>
    <col min="765" max="765" width="6.85546875" style="30" customWidth="1"/>
    <col min="766" max="766" width="6.5703125" style="30" customWidth="1"/>
    <col min="767" max="767" width="8" style="30" customWidth="1"/>
    <col min="768" max="768" width="6.28515625" style="30" customWidth="1"/>
    <col min="769" max="769" width="5.7109375" style="30" customWidth="1"/>
    <col min="770" max="770" width="5.85546875" style="30" customWidth="1"/>
    <col min="771" max="771" width="5.28515625" style="30" customWidth="1"/>
    <col min="772" max="772" width="6.5703125" style="30" customWidth="1"/>
    <col min="773" max="773" width="4.5703125" style="30" customWidth="1"/>
    <col min="774" max="774" width="5.85546875" style="30" customWidth="1"/>
    <col min="775" max="775" width="6.7109375" style="30" customWidth="1"/>
    <col min="776" max="776" width="6.85546875" style="30" customWidth="1"/>
    <col min="777" max="777" width="6.42578125" style="30" customWidth="1"/>
    <col min="778" max="1016" width="11.42578125" style="30"/>
    <col min="1017" max="1017" width="31.5703125" style="30" customWidth="1"/>
    <col min="1018" max="1018" width="7.140625" style="30" customWidth="1"/>
    <col min="1019" max="1019" width="6.42578125" style="30" customWidth="1"/>
    <col min="1020" max="1020" width="5.28515625" style="30" customWidth="1"/>
    <col min="1021" max="1021" width="6.85546875" style="30" customWidth="1"/>
    <col min="1022" max="1022" width="6.5703125" style="30" customWidth="1"/>
    <col min="1023" max="1023" width="8" style="30" customWidth="1"/>
    <col min="1024" max="1024" width="6.28515625" style="30" customWidth="1"/>
    <col min="1025" max="1025" width="5.7109375" style="30" customWidth="1"/>
    <col min="1026" max="1026" width="5.85546875" style="30" customWidth="1"/>
    <col min="1027" max="1027" width="5.28515625" style="30" customWidth="1"/>
    <col min="1028" max="1028" width="6.5703125" style="30" customWidth="1"/>
    <col min="1029" max="1029" width="4.5703125" style="30" customWidth="1"/>
    <col min="1030" max="1030" width="5.85546875" style="30" customWidth="1"/>
    <col min="1031" max="1031" width="6.7109375" style="30" customWidth="1"/>
    <col min="1032" max="1032" width="6.85546875" style="30" customWidth="1"/>
    <col min="1033" max="1033" width="6.42578125" style="30" customWidth="1"/>
    <col min="1034" max="1272" width="11.42578125" style="30"/>
    <col min="1273" max="1273" width="31.5703125" style="30" customWidth="1"/>
    <col min="1274" max="1274" width="7.140625" style="30" customWidth="1"/>
    <col min="1275" max="1275" width="6.42578125" style="30" customWidth="1"/>
    <col min="1276" max="1276" width="5.28515625" style="30" customWidth="1"/>
    <col min="1277" max="1277" width="6.85546875" style="30" customWidth="1"/>
    <col min="1278" max="1278" width="6.5703125" style="30" customWidth="1"/>
    <col min="1279" max="1279" width="8" style="30" customWidth="1"/>
    <col min="1280" max="1280" width="6.28515625" style="30" customWidth="1"/>
    <col min="1281" max="1281" width="5.7109375" style="30" customWidth="1"/>
    <col min="1282" max="1282" width="5.85546875" style="30" customWidth="1"/>
    <col min="1283" max="1283" width="5.28515625" style="30" customWidth="1"/>
    <col min="1284" max="1284" width="6.5703125" style="30" customWidth="1"/>
    <col min="1285" max="1285" width="4.5703125" style="30" customWidth="1"/>
    <col min="1286" max="1286" width="5.85546875" style="30" customWidth="1"/>
    <col min="1287" max="1287" width="6.7109375" style="30" customWidth="1"/>
    <col min="1288" max="1288" width="6.85546875" style="30" customWidth="1"/>
    <col min="1289" max="1289" width="6.42578125" style="30" customWidth="1"/>
    <col min="1290" max="1528" width="11.42578125" style="30"/>
    <col min="1529" max="1529" width="31.5703125" style="30" customWidth="1"/>
    <col min="1530" max="1530" width="7.140625" style="30" customWidth="1"/>
    <col min="1531" max="1531" width="6.42578125" style="30" customWidth="1"/>
    <col min="1532" max="1532" width="5.28515625" style="30" customWidth="1"/>
    <col min="1533" max="1533" width="6.85546875" style="30" customWidth="1"/>
    <col min="1534" max="1534" width="6.5703125" style="30" customWidth="1"/>
    <col min="1535" max="1535" width="8" style="30" customWidth="1"/>
    <col min="1536" max="1536" width="6.28515625" style="30" customWidth="1"/>
    <col min="1537" max="1537" width="5.7109375" style="30" customWidth="1"/>
    <col min="1538" max="1538" width="5.85546875" style="30" customWidth="1"/>
    <col min="1539" max="1539" width="5.28515625" style="30" customWidth="1"/>
    <col min="1540" max="1540" width="6.5703125" style="30" customWidth="1"/>
    <col min="1541" max="1541" width="4.5703125" style="30" customWidth="1"/>
    <col min="1542" max="1542" width="5.85546875" style="30" customWidth="1"/>
    <col min="1543" max="1543" width="6.7109375" style="30" customWidth="1"/>
    <col min="1544" max="1544" width="6.85546875" style="30" customWidth="1"/>
    <col min="1545" max="1545" width="6.42578125" style="30" customWidth="1"/>
    <col min="1546" max="1784" width="11.42578125" style="30"/>
    <col min="1785" max="1785" width="31.5703125" style="30" customWidth="1"/>
    <col min="1786" max="1786" width="7.140625" style="30" customWidth="1"/>
    <col min="1787" max="1787" width="6.42578125" style="30" customWidth="1"/>
    <col min="1788" max="1788" width="5.28515625" style="30" customWidth="1"/>
    <col min="1789" max="1789" width="6.85546875" style="30" customWidth="1"/>
    <col min="1790" max="1790" width="6.5703125" style="30" customWidth="1"/>
    <col min="1791" max="1791" width="8" style="30" customWidth="1"/>
    <col min="1792" max="1792" width="6.28515625" style="30" customWidth="1"/>
    <col min="1793" max="1793" width="5.7109375" style="30" customWidth="1"/>
    <col min="1794" max="1794" width="5.85546875" style="30" customWidth="1"/>
    <col min="1795" max="1795" width="5.28515625" style="30" customWidth="1"/>
    <col min="1796" max="1796" width="6.5703125" style="30" customWidth="1"/>
    <col min="1797" max="1797" width="4.5703125" style="30" customWidth="1"/>
    <col min="1798" max="1798" width="5.85546875" style="30" customWidth="1"/>
    <col min="1799" max="1799" width="6.7109375" style="30" customWidth="1"/>
    <col min="1800" max="1800" width="6.85546875" style="30" customWidth="1"/>
    <col min="1801" max="1801" width="6.42578125" style="30" customWidth="1"/>
    <col min="1802" max="2040" width="11.42578125" style="30"/>
    <col min="2041" max="2041" width="31.5703125" style="30" customWidth="1"/>
    <col min="2042" max="2042" width="7.140625" style="30" customWidth="1"/>
    <col min="2043" max="2043" width="6.42578125" style="30" customWidth="1"/>
    <col min="2044" max="2044" width="5.28515625" style="30" customWidth="1"/>
    <col min="2045" max="2045" width="6.85546875" style="30" customWidth="1"/>
    <col min="2046" max="2046" width="6.5703125" style="30" customWidth="1"/>
    <col min="2047" max="2047" width="8" style="30" customWidth="1"/>
    <col min="2048" max="2048" width="6.28515625" style="30" customWidth="1"/>
    <col min="2049" max="2049" width="5.7109375" style="30" customWidth="1"/>
    <col min="2050" max="2050" width="5.85546875" style="30" customWidth="1"/>
    <col min="2051" max="2051" width="5.28515625" style="30" customWidth="1"/>
    <col min="2052" max="2052" width="6.5703125" style="30" customWidth="1"/>
    <col min="2053" max="2053" width="4.5703125" style="30" customWidth="1"/>
    <col min="2054" max="2054" width="5.85546875" style="30" customWidth="1"/>
    <col min="2055" max="2055" width="6.7109375" style="30" customWidth="1"/>
    <col min="2056" max="2056" width="6.85546875" style="30" customWidth="1"/>
    <col min="2057" max="2057" width="6.42578125" style="30" customWidth="1"/>
    <col min="2058" max="2296" width="11.42578125" style="30"/>
    <col min="2297" max="2297" width="31.5703125" style="30" customWidth="1"/>
    <col min="2298" max="2298" width="7.140625" style="30" customWidth="1"/>
    <col min="2299" max="2299" width="6.42578125" style="30" customWidth="1"/>
    <col min="2300" max="2300" width="5.28515625" style="30" customWidth="1"/>
    <col min="2301" max="2301" width="6.85546875" style="30" customWidth="1"/>
    <col min="2302" max="2302" width="6.5703125" style="30" customWidth="1"/>
    <col min="2303" max="2303" width="8" style="30" customWidth="1"/>
    <col min="2304" max="2304" width="6.28515625" style="30" customWidth="1"/>
    <col min="2305" max="2305" width="5.7109375" style="30" customWidth="1"/>
    <col min="2306" max="2306" width="5.85546875" style="30" customWidth="1"/>
    <col min="2307" max="2307" width="5.28515625" style="30" customWidth="1"/>
    <col min="2308" max="2308" width="6.5703125" style="30" customWidth="1"/>
    <col min="2309" max="2309" width="4.5703125" style="30" customWidth="1"/>
    <col min="2310" max="2310" width="5.85546875" style="30" customWidth="1"/>
    <col min="2311" max="2311" width="6.7109375" style="30" customWidth="1"/>
    <col min="2312" max="2312" width="6.85546875" style="30" customWidth="1"/>
    <col min="2313" max="2313" width="6.42578125" style="30" customWidth="1"/>
    <col min="2314" max="2552" width="11.42578125" style="30"/>
    <col min="2553" max="2553" width="31.5703125" style="30" customWidth="1"/>
    <col min="2554" max="2554" width="7.140625" style="30" customWidth="1"/>
    <col min="2555" max="2555" width="6.42578125" style="30" customWidth="1"/>
    <col min="2556" max="2556" width="5.28515625" style="30" customWidth="1"/>
    <col min="2557" max="2557" width="6.85546875" style="30" customWidth="1"/>
    <col min="2558" max="2558" width="6.5703125" style="30" customWidth="1"/>
    <col min="2559" max="2559" width="8" style="30" customWidth="1"/>
    <col min="2560" max="2560" width="6.28515625" style="30" customWidth="1"/>
    <col min="2561" max="2561" width="5.7109375" style="30" customWidth="1"/>
    <col min="2562" max="2562" width="5.85546875" style="30" customWidth="1"/>
    <col min="2563" max="2563" width="5.28515625" style="30" customWidth="1"/>
    <col min="2564" max="2564" width="6.5703125" style="30" customWidth="1"/>
    <col min="2565" max="2565" width="4.5703125" style="30" customWidth="1"/>
    <col min="2566" max="2566" width="5.85546875" style="30" customWidth="1"/>
    <col min="2567" max="2567" width="6.7109375" style="30" customWidth="1"/>
    <col min="2568" max="2568" width="6.85546875" style="30" customWidth="1"/>
    <col min="2569" max="2569" width="6.42578125" style="30" customWidth="1"/>
    <col min="2570" max="2808" width="11.42578125" style="30"/>
    <col min="2809" max="2809" width="31.5703125" style="30" customWidth="1"/>
    <col min="2810" max="2810" width="7.140625" style="30" customWidth="1"/>
    <col min="2811" max="2811" width="6.42578125" style="30" customWidth="1"/>
    <col min="2812" max="2812" width="5.28515625" style="30" customWidth="1"/>
    <col min="2813" max="2813" width="6.85546875" style="30" customWidth="1"/>
    <col min="2814" max="2814" width="6.5703125" style="30" customWidth="1"/>
    <col min="2815" max="2815" width="8" style="30" customWidth="1"/>
    <col min="2816" max="2816" width="6.28515625" style="30" customWidth="1"/>
    <col min="2817" max="2817" width="5.7109375" style="30" customWidth="1"/>
    <col min="2818" max="2818" width="5.85546875" style="30" customWidth="1"/>
    <col min="2819" max="2819" width="5.28515625" style="30" customWidth="1"/>
    <col min="2820" max="2820" width="6.5703125" style="30" customWidth="1"/>
    <col min="2821" max="2821" width="4.5703125" style="30" customWidth="1"/>
    <col min="2822" max="2822" width="5.85546875" style="30" customWidth="1"/>
    <col min="2823" max="2823" width="6.7109375" style="30" customWidth="1"/>
    <col min="2824" max="2824" width="6.85546875" style="30" customWidth="1"/>
    <col min="2825" max="2825" width="6.42578125" style="30" customWidth="1"/>
    <col min="2826" max="3064" width="11.42578125" style="30"/>
    <col min="3065" max="3065" width="31.5703125" style="30" customWidth="1"/>
    <col min="3066" max="3066" width="7.140625" style="30" customWidth="1"/>
    <col min="3067" max="3067" width="6.42578125" style="30" customWidth="1"/>
    <col min="3068" max="3068" width="5.28515625" style="30" customWidth="1"/>
    <col min="3069" max="3069" width="6.85546875" style="30" customWidth="1"/>
    <col min="3070" max="3070" width="6.5703125" style="30" customWidth="1"/>
    <col min="3071" max="3071" width="8" style="30" customWidth="1"/>
    <col min="3072" max="3072" width="6.28515625" style="30" customWidth="1"/>
    <col min="3073" max="3073" width="5.7109375" style="30" customWidth="1"/>
    <col min="3074" max="3074" width="5.85546875" style="30" customWidth="1"/>
    <col min="3075" max="3075" width="5.28515625" style="30" customWidth="1"/>
    <col min="3076" max="3076" width="6.5703125" style="30" customWidth="1"/>
    <col min="3077" max="3077" width="4.5703125" style="30" customWidth="1"/>
    <col min="3078" max="3078" width="5.85546875" style="30" customWidth="1"/>
    <col min="3079" max="3079" width="6.7109375" style="30" customWidth="1"/>
    <col min="3080" max="3080" width="6.85546875" style="30" customWidth="1"/>
    <col min="3081" max="3081" width="6.42578125" style="30" customWidth="1"/>
    <col min="3082" max="3320" width="11.42578125" style="30"/>
    <col min="3321" max="3321" width="31.5703125" style="30" customWidth="1"/>
    <col min="3322" max="3322" width="7.140625" style="30" customWidth="1"/>
    <col min="3323" max="3323" width="6.42578125" style="30" customWidth="1"/>
    <col min="3324" max="3324" width="5.28515625" style="30" customWidth="1"/>
    <col min="3325" max="3325" width="6.85546875" style="30" customWidth="1"/>
    <col min="3326" max="3326" width="6.5703125" style="30" customWidth="1"/>
    <col min="3327" max="3327" width="8" style="30" customWidth="1"/>
    <col min="3328" max="3328" width="6.28515625" style="30" customWidth="1"/>
    <col min="3329" max="3329" width="5.7109375" style="30" customWidth="1"/>
    <col min="3330" max="3330" width="5.85546875" style="30" customWidth="1"/>
    <col min="3331" max="3331" width="5.28515625" style="30" customWidth="1"/>
    <col min="3332" max="3332" width="6.5703125" style="30" customWidth="1"/>
    <col min="3333" max="3333" width="4.5703125" style="30" customWidth="1"/>
    <col min="3334" max="3334" width="5.85546875" style="30" customWidth="1"/>
    <col min="3335" max="3335" width="6.7109375" style="30" customWidth="1"/>
    <col min="3336" max="3336" width="6.85546875" style="30" customWidth="1"/>
    <col min="3337" max="3337" width="6.42578125" style="30" customWidth="1"/>
    <col min="3338" max="3576" width="11.42578125" style="30"/>
    <col min="3577" max="3577" width="31.5703125" style="30" customWidth="1"/>
    <col min="3578" max="3578" width="7.140625" style="30" customWidth="1"/>
    <col min="3579" max="3579" width="6.42578125" style="30" customWidth="1"/>
    <col min="3580" max="3580" width="5.28515625" style="30" customWidth="1"/>
    <col min="3581" max="3581" width="6.85546875" style="30" customWidth="1"/>
    <col min="3582" max="3582" width="6.5703125" style="30" customWidth="1"/>
    <col min="3583" max="3583" width="8" style="30" customWidth="1"/>
    <col min="3584" max="3584" width="6.28515625" style="30" customWidth="1"/>
    <col min="3585" max="3585" width="5.7109375" style="30" customWidth="1"/>
    <col min="3586" max="3586" width="5.85546875" style="30" customWidth="1"/>
    <col min="3587" max="3587" width="5.28515625" style="30" customWidth="1"/>
    <col min="3588" max="3588" width="6.5703125" style="30" customWidth="1"/>
    <col min="3589" max="3589" width="4.5703125" style="30" customWidth="1"/>
    <col min="3590" max="3590" width="5.85546875" style="30" customWidth="1"/>
    <col min="3591" max="3591" width="6.7109375" style="30" customWidth="1"/>
    <col min="3592" max="3592" width="6.85546875" style="30" customWidth="1"/>
    <col min="3593" max="3593" width="6.42578125" style="30" customWidth="1"/>
    <col min="3594" max="3832" width="11.42578125" style="30"/>
    <col min="3833" max="3833" width="31.5703125" style="30" customWidth="1"/>
    <col min="3834" max="3834" width="7.140625" style="30" customWidth="1"/>
    <col min="3835" max="3835" width="6.42578125" style="30" customWidth="1"/>
    <col min="3836" max="3836" width="5.28515625" style="30" customWidth="1"/>
    <col min="3837" max="3837" width="6.85546875" style="30" customWidth="1"/>
    <col min="3838" max="3838" width="6.5703125" style="30" customWidth="1"/>
    <col min="3839" max="3839" width="8" style="30" customWidth="1"/>
    <col min="3840" max="3840" width="6.28515625" style="30" customWidth="1"/>
    <col min="3841" max="3841" width="5.7109375" style="30" customWidth="1"/>
    <col min="3842" max="3842" width="5.85546875" style="30" customWidth="1"/>
    <col min="3843" max="3843" width="5.28515625" style="30" customWidth="1"/>
    <col min="3844" max="3844" width="6.5703125" style="30" customWidth="1"/>
    <col min="3845" max="3845" width="4.5703125" style="30" customWidth="1"/>
    <col min="3846" max="3846" width="5.85546875" style="30" customWidth="1"/>
    <col min="3847" max="3847" width="6.7109375" style="30" customWidth="1"/>
    <col min="3848" max="3848" width="6.85546875" style="30" customWidth="1"/>
    <col min="3849" max="3849" width="6.42578125" style="30" customWidth="1"/>
    <col min="3850" max="4088" width="11.42578125" style="30"/>
    <col min="4089" max="4089" width="31.5703125" style="30" customWidth="1"/>
    <col min="4090" max="4090" width="7.140625" style="30" customWidth="1"/>
    <col min="4091" max="4091" width="6.42578125" style="30" customWidth="1"/>
    <col min="4092" max="4092" width="5.28515625" style="30" customWidth="1"/>
    <col min="4093" max="4093" width="6.85546875" style="30" customWidth="1"/>
    <col min="4094" max="4094" width="6.5703125" style="30" customWidth="1"/>
    <col min="4095" max="4095" width="8" style="30" customWidth="1"/>
    <col min="4096" max="4096" width="6.28515625" style="30" customWidth="1"/>
    <col min="4097" max="4097" width="5.7109375" style="30" customWidth="1"/>
    <col min="4098" max="4098" width="5.85546875" style="30" customWidth="1"/>
    <col min="4099" max="4099" width="5.28515625" style="30" customWidth="1"/>
    <col min="4100" max="4100" width="6.5703125" style="30" customWidth="1"/>
    <col min="4101" max="4101" width="4.5703125" style="30" customWidth="1"/>
    <col min="4102" max="4102" width="5.85546875" style="30" customWidth="1"/>
    <col min="4103" max="4103" width="6.7109375" style="30" customWidth="1"/>
    <col min="4104" max="4104" width="6.85546875" style="30" customWidth="1"/>
    <col min="4105" max="4105" width="6.42578125" style="30" customWidth="1"/>
    <col min="4106" max="4344" width="11.42578125" style="30"/>
    <col min="4345" max="4345" width="31.5703125" style="30" customWidth="1"/>
    <col min="4346" max="4346" width="7.140625" style="30" customWidth="1"/>
    <col min="4347" max="4347" width="6.42578125" style="30" customWidth="1"/>
    <col min="4348" max="4348" width="5.28515625" style="30" customWidth="1"/>
    <col min="4349" max="4349" width="6.85546875" style="30" customWidth="1"/>
    <col min="4350" max="4350" width="6.5703125" style="30" customWidth="1"/>
    <col min="4351" max="4351" width="8" style="30" customWidth="1"/>
    <col min="4352" max="4352" width="6.28515625" style="30" customWidth="1"/>
    <col min="4353" max="4353" width="5.7109375" style="30" customWidth="1"/>
    <col min="4354" max="4354" width="5.85546875" style="30" customWidth="1"/>
    <col min="4355" max="4355" width="5.28515625" style="30" customWidth="1"/>
    <col min="4356" max="4356" width="6.5703125" style="30" customWidth="1"/>
    <col min="4357" max="4357" width="4.5703125" style="30" customWidth="1"/>
    <col min="4358" max="4358" width="5.85546875" style="30" customWidth="1"/>
    <col min="4359" max="4359" width="6.7109375" style="30" customWidth="1"/>
    <col min="4360" max="4360" width="6.85546875" style="30" customWidth="1"/>
    <col min="4361" max="4361" width="6.42578125" style="30" customWidth="1"/>
    <col min="4362" max="4600" width="11.42578125" style="30"/>
    <col min="4601" max="4601" width="31.5703125" style="30" customWidth="1"/>
    <col min="4602" max="4602" width="7.140625" style="30" customWidth="1"/>
    <col min="4603" max="4603" width="6.42578125" style="30" customWidth="1"/>
    <col min="4604" max="4604" width="5.28515625" style="30" customWidth="1"/>
    <col min="4605" max="4605" width="6.85546875" style="30" customWidth="1"/>
    <col min="4606" max="4606" width="6.5703125" style="30" customWidth="1"/>
    <col min="4607" max="4607" width="8" style="30" customWidth="1"/>
    <col min="4608" max="4608" width="6.28515625" style="30" customWidth="1"/>
    <col min="4609" max="4609" width="5.7109375" style="30" customWidth="1"/>
    <col min="4610" max="4610" width="5.85546875" style="30" customWidth="1"/>
    <col min="4611" max="4611" width="5.28515625" style="30" customWidth="1"/>
    <col min="4612" max="4612" width="6.5703125" style="30" customWidth="1"/>
    <col min="4613" max="4613" width="4.5703125" style="30" customWidth="1"/>
    <col min="4614" max="4614" width="5.85546875" style="30" customWidth="1"/>
    <col min="4615" max="4615" width="6.7109375" style="30" customWidth="1"/>
    <col min="4616" max="4616" width="6.85546875" style="30" customWidth="1"/>
    <col min="4617" max="4617" width="6.42578125" style="30" customWidth="1"/>
    <col min="4618" max="4856" width="11.42578125" style="30"/>
    <col min="4857" max="4857" width="31.5703125" style="30" customWidth="1"/>
    <col min="4858" max="4858" width="7.140625" style="30" customWidth="1"/>
    <col min="4859" max="4859" width="6.42578125" style="30" customWidth="1"/>
    <col min="4860" max="4860" width="5.28515625" style="30" customWidth="1"/>
    <col min="4861" max="4861" width="6.85546875" style="30" customWidth="1"/>
    <col min="4862" max="4862" width="6.5703125" style="30" customWidth="1"/>
    <col min="4863" max="4863" width="8" style="30" customWidth="1"/>
    <col min="4864" max="4864" width="6.28515625" style="30" customWidth="1"/>
    <col min="4865" max="4865" width="5.7109375" style="30" customWidth="1"/>
    <col min="4866" max="4866" width="5.85546875" style="30" customWidth="1"/>
    <col min="4867" max="4867" width="5.28515625" style="30" customWidth="1"/>
    <col min="4868" max="4868" width="6.5703125" style="30" customWidth="1"/>
    <col min="4869" max="4869" width="4.5703125" style="30" customWidth="1"/>
    <col min="4870" max="4870" width="5.85546875" style="30" customWidth="1"/>
    <col min="4871" max="4871" width="6.7109375" style="30" customWidth="1"/>
    <col min="4872" max="4872" width="6.85546875" style="30" customWidth="1"/>
    <col min="4873" max="4873" width="6.42578125" style="30" customWidth="1"/>
    <col min="4874" max="5112" width="11.42578125" style="30"/>
    <col min="5113" max="5113" width="31.5703125" style="30" customWidth="1"/>
    <col min="5114" max="5114" width="7.140625" style="30" customWidth="1"/>
    <col min="5115" max="5115" width="6.42578125" style="30" customWidth="1"/>
    <col min="5116" max="5116" width="5.28515625" style="30" customWidth="1"/>
    <col min="5117" max="5117" width="6.85546875" style="30" customWidth="1"/>
    <col min="5118" max="5118" width="6.5703125" style="30" customWidth="1"/>
    <col min="5119" max="5119" width="8" style="30" customWidth="1"/>
    <col min="5120" max="5120" width="6.28515625" style="30" customWidth="1"/>
    <col min="5121" max="5121" width="5.7109375" style="30" customWidth="1"/>
    <col min="5122" max="5122" width="5.85546875" style="30" customWidth="1"/>
    <col min="5123" max="5123" width="5.28515625" style="30" customWidth="1"/>
    <col min="5124" max="5124" width="6.5703125" style="30" customWidth="1"/>
    <col min="5125" max="5125" width="4.5703125" style="30" customWidth="1"/>
    <col min="5126" max="5126" width="5.85546875" style="30" customWidth="1"/>
    <col min="5127" max="5127" width="6.7109375" style="30" customWidth="1"/>
    <col min="5128" max="5128" width="6.85546875" style="30" customWidth="1"/>
    <col min="5129" max="5129" width="6.42578125" style="30" customWidth="1"/>
    <col min="5130" max="5368" width="11.42578125" style="30"/>
    <col min="5369" max="5369" width="31.5703125" style="30" customWidth="1"/>
    <col min="5370" max="5370" width="7.140625" style="30" customWidth="1"/>
    <col min="5371" max="5371" width="6.42578125" style="30" customWidth="1"/>
    <col min="5372" max="5372" width="5.28515625" style="30" customWidth="1"/>
    <col min="5373" max="5373" width="6.85546875" style="30" customWidth="1"/>
    <col min="5374" max="5374" width="6.5703125" style="30" customWidth="1"/>
    <col min="5375" max="5375" width="8" style="30" customWidth="1"/>
    <col min="5376" max="5376" width="6.28515625" style="30" customWidth="1"/>
    <col min="5377" max="5377" width="5.7109375" style="30" customWidth="1"/>
    <col min="5378" max="5378" width="5.85546875" style="30" customWidth="1"/>
    <col min="5379" max="5379" width="5.28515625" style="30" customWidth="1"/>
    <col min="5380" max="5380" width="6.5703125" style="30" customWidth="1"/>
    <col min="5381" max="5381" width="4.5703125" style="30" customWidth="1"/>
    <col min="5382" max="5382" width="5.85546875" style="30" customWidth="1"/>
    <col min="5383" max="5383" width="6.7109375" style="30" customWidth="1"/>
    <col min="5384" max="5384" width="6.85546875" style="30" customWidth="1"/>
    <col min="5385" max="5385" width="6.42578125" style="30" customWidth="1"/>
    <col min="5386" max="5624" width="11.42578125" style="30"/>
    <col min="5625" max="5625" width="31.5703125" style="30" customWidth="1"/>
    <col min="5626" max="5626" width="7.140625" style="30" customWidth="1"/>
    <col min="5627" max="5627" width="6.42578125" style="30" customWidth="1"/>
    <col min="5628" max="5628" width="5.28515625" style="30" customWidth="1"/>
    <col min="5629" max="5629" width="6.85546875" style="30" customWidth="1"/>
    <col min="5630" max="5630" width="6.5703125" style="30" customWidth="1"/>
    <col min="5631" max="5631" width="8" style="30" customWidth="1"/>
    <col min="5632" max="5632" width="6.28515625" style="30" customWidth="1"/>
    <col min="5633" max="5633" width="5.7109375" style="30" customWidth="1"/>
    <col min="5634" max="5634" width="5.85546875" style="30" customWidth="1"/>
    <col min="5635" max="5635" width="5.28515625" style="30" customWidth="1"/>
    <col min="5636" max="5636" width="6.5703125" style="30" customWidth="1"/>
    <col min="5637" max="5637" width="4.5703125" style="30" customWidth="1"/>
    <col min="5638" max="5638" width="5.85546875" style="30" customWidth="1"/>
    <col min="5639" max="5639" width="6.7109375" style="30" customWidth="1"/>
    <col min="5640" max="5640" width="6.85546875" style="30" customWidth="1"/>
    <col min="5641" max="5641" width="6.42578125" style="30" customWidth="1"/>
    <col min="5642" max="5880" width="11.42578125" style="30"/>
    <col min="5881" max="5881" width="31.5703125" style="30" customWidth="1"/>
    <col min="5882" max="5882" width="7.140625" style="30" customWidth="1"/>
    <col min="5883" max="5883" width="6.42578125" style="30" customWidth="1"/>
    <col min="5884" max="5884" width="5.28515625" style="30" customWidth="1"/>
    <col min="5885" max="5885" width="6.85546875" style="30" customWidth="1"/>
    <col min="5886" max="5886" width="6.5703125" style="30" customWidth="1"/>
    <col min="5887" max="5887" width="8" style="30" customWidth="1"/>
    <col min="5888" max="5888" width="6.28515625" style="30" customWidth="1"/>
    <col min="5889" max="5889" width="5.7109375" style="30" customWidth="1"/>
    <col min="5890" max="5890" width="5.85546875" style="30" customWidth="1"/>
    <col min="5891" max="5891" width="5.28515625" style="30" customWidth="1"/>
    <col min="5892" max="5892" width="6.5703125" style="30" customWidth="1"/>
    <col min="5893" max="5893" width="4.5703125" style="30" customWidth="1"/>
    <col min="5894" max="5894" width="5.85546875" style="30" customWidth="1"/>
    <col min="5895" max="5895" width="6.7109375" style="30" customWidth="1"/>
    <col min="5896" max="5896" width="6.85546875" style="30" customWidth="1"/>
    <col min="5897" max="5897" width="6.42578125" style="30" customWidth="1"/>
    <col min="5898" max="6136" width="11.42578125" style="30"/>
    <col min="6137" max="6137" width="31.5703125" style="30" customWidth="1"/>
    <col min="6138" max="6138" width="7.140625" style="30" customWidth="1"/>
    <col min="6139" max="6139" width="6.42578125" style="30" customWidth="1"/>
    <col min="6140" max="6140" width="5.28515625" style="30" customWidth="1"/>
    <col min="6141" max="6141" width="6.85546875" style="30" customWidth="1"/>
    <col min="6142" max="6142" width="6.5703125" style="30" customWidth="1"/>
    <col min="6143" max="6143" width="8" style="30" customWidth="1"/>
    <col min="6144" max="6144" width="6.28515625" style="30" customWidth="1"/>
    <col min="6145" max="6145" width="5.7109375" style="30" customWidth="1"/>
    <col min="6146" max="6146" width="5.85546875" style="30" customWidth="1"/>
    <col min="6147" max="6147" width="5.28515625" style="30" customWidth="1"/>
    <col min="6148" max="6148" width="6.5703125" style="30" customWidth="1"/>
    <col min="6149" max="6149" width="4.5703125" style="30" customWidth="1"/>
    <col min="6150" max="6150" width="5.85546875" style="30" customWidth="1"/>
    <col min="6151" max="6151" width="6.7109375" style="30" customWidth="1"/>
    <col min="6152" max="6152" width="6.85546875" style="30" customWidth="1"/>
    <col min="6153" max="6153" width="6.42578125" style="30" customWidth="1"/>
    <col min="6154" max="6392" width="11.42578125" style="30"/>
    <col min="6393" max="6393" width="31.5703125" style="30" customWidth="1"/>
    <col min="6394" max="6394" width="7.140625" style="30" customWidth="1"/>
    <col min="6395" max="6395" width="6.42578125" style="30" customWidth="1"/>
    <col min="6396" max="6396" width="5.28515625" style="30" customWidth="1"/>
    <col min="6397" max="6397" width="6.85546875" style="30" customWidth="1"/>
    <col min="6398" max="6398" width="6.5703125" style="30" customWidth="1"/>
    <col min="6399" max="6399" width="8" style="30" customWidth="1"/>
    <col min="6400" max="6400" width="6.28515625" style="30" customWidth="1"/>
    <col min="6401" max="6401" width="5.7109375" style="30" customWidth="1"/>
    <col min="6402" max="6402" width="5.85546875" style="30" customWidth="1"/>
    <col min="6403" max="6403" width="5.28515625" style="30" customWidth="1"/>
    <col min="6404" max="6404" width="6.5703125" style="30" customWidth="1"/>
    <col min="6405" max="6405" width="4.5703125" style="30" customWidth="1"/>
    <col min="6406" max="6406" width="5.85546875" style="30" customWidth="1"/>
    <col min="6407" max="6407" width="6.7109375" style="30" customWidth="1"/>
    <col min="6408" max="6408" width="6.85546875" style="30" customWidth="1"/>
    <col min="6409" max="6409" width="6.42578125" style="30" customWidth="1"/>
    <col min="6410" max="6648" width="11.42578125" style="30"/>
    <col min="6649" max="6649" width="31.5703125" style="30" customWidth="1"/>
    <col min="6650" max="6650" width="7.140625" style="30" customWidth="1"/>
    <col min="6651" max="6651" width="6.42578125" style="30" customWidth="1"/>
    <col min="6652" max="6652" width="5.28515625" style="30" customWidth="1"/>
    <col min="6653" max="6653" width="6.85546875" style="30" customWidth="1"/>
    <col min="6654" max="6654" width="6.5703125" style="30" customWidth="1"/>
    <col min="6655" max="6655" width="8" style="30" customWidth="1"/>
    <col min="6656" max="6656" width="6.28515625" style="30" customWidth="1"/>
    <col min="6657" max="6657" width="5.7109375" style="30" customWidth="1"/>
    <col min="6658" max="6658" width="5.85546875" style="30" customWidth="1"/>
    <col min="6659" max="6659" width="5.28515625" style="30" customWidth="1"/>
    <col min="6660" max="6660" width="6.5703125" style="30" customWidth="1"/>
    <col min="6661" max="6661" width="4.5703125" style="30" customWidth="1"/>
    <col min="6662" max="6662" width="5.85546875" style="30" customWidth="1"/>
    <col min="6663" max="6663" width="6.7109375" style="30" customWidth="1"/>
    <col min="6664" max="6664" width="6.85546875" style="30" customWidth="1"/>
    <col min="6665" max="6665" width="6.42578125" style="30" customWidth="1"/>
    <col min="6666" max="6904" width="11.42578125" style="30"/>
    <col min="6905" max="6905" width="31.5703125" style="30" customWidth="1"/>
    <col min="6906" max="6906" width="7.140625" style="30" customWidth="1"/>
    <col min="6907" max="6907" width="6.42578125" style="30" customWidth="1"/>
    <col min="6908" max="6908" width="5.28515625" style="30" customWidth="1"/>
    <col min="6909" max="6909" width="6.85546875" style="30" customWidth="1"/>
    <col min="6910" max="6910" width="6.5703125" style="30" customWidth="1"/>
    <col min="6911" max="6911" width="8" style="30" customWidth="1"/>
    <col min="6912" max="6912" width="6.28515625" style="30" customWidth="1"/>
    <col min="6913" max="6913" width="5.7109375" style="30" customWidth="1"/>
    <col min="6914" max="6914" width="5.85546875" style="30" customWidth="1"/>
    <col min="6915" max="6915" width="5.28515625" style="30" customWidth="1"/>
    <col min="6916" max="6916" width="6.5703125" style="30" customWidth="1"/>
    <col min="6917" max="6917" width="4.5703125" style="30" customWidth="1"/>
    <col min="6918" max="6918" width="5.85546875" style="30" customWidth="1"/>
    <col min="6919" max="6919" width="6.7109375" style="30" customWidth="1"/>
    <col min="6920" max="6920" width="6.85546875" style="30" customWidth="1"/>
    <col min="6921" max="6921" width="6.42578125" style="30" customWidth="1"/>
    <col min="6922" max="7160" width="11.42578125" style="30"/>
    <col min="7161" max="7161" width="31.5703125" style="30" customWidth="1"/>
    <col min="7162" max="7162" width="7.140625" style="30" customWidth="1"/>
    <col min="7163" max="7163" width="6.42578125" style="30" customWidth="1"/>
    <col min="7164" max="7164" width="5.28515625" style="30" customWidth="1"/>
    <col min="7165" max="7165" width="6.85546875" style="30" customWidth="1"/>
    <col min="7166" max="7166" width="6.5703125" style="30" customWidth="1"/>
    <col min="7167" max="7167" width="8" style="30" customWidth="1"/>
    <col min="7168" max="7168" width="6.28515625" style="30" customWidth="1"/>
    <col min="7169" max="7169" width="5.7109375" style="30" customWidth="1"/>
    <col min="7170" max="7170" width="5.85546875" style="30" customWidth="1"/>
    <col min="7171" max="7171" width="5.28515625" style="30" customWidth="1"/>
    <col min="7172" max="7172" width="6.5703125" style="30" customWidth="1"/>
    <col min="7173" max="7173" width="4.5703125" style="30" customWidth="1"/>
    <col min="7174" max="7174" width="5.85546875" style="30" customWidth="1"/>
    <col min="7175" max="7175" width="6.7109375" style="30" customWidth="1"/>
    <col min="7176" max="7176" width="6.85546875" style="30" customWidth="1"/>
    <col min="7177" max="7177" width="6.42578125" style="30" customWidth="1"/>
    <col min="7178" max="7416" width="11.42578125" style="30"/>
    <col min="7417" max="7417" width="31.5703125" style="30" customWidth="1"/>
    <col min="7418" max="7418" width="7.140625" style="30" customWidth="1"/>
    <col min="7419" max="7419" width="6.42578125" style="30" customWidth="1"/>
    <col min="7420" max="7420" width="5.28515625" style="30" customWidth="1"/>
    <col min="7421" max="7421" width="6.85546875" style="30" customWidth="1"/>
    <col min="7422" max="7422" width="6.5703125" style="30" customWidth="1"/>
    <col min="7423" max="7423" width="8" style="30" customWidth="1"/>
    <col min="7424" max="7424" width="6.28515625" style="30" customWidth="1"/>
    <col min="7425" max="7425" width="5.7109375" style="30" customWidth="1"/>
    <col min="7426" max="7426" width="5.85546875" style="30" customWidth="1"/>
    <col min="7427" max="7427" width="5.28515625" style="30" customWidth="1"/>
    <col min="7428" max="7428" width="6.5703125" style="30" customWidth="1"/>
    <col min="7429" max="7429" width="4.5703125" style="30" customWidth="1"/>
    <col min="7430" max="7430" width="5.85546875" style="30" customWidth="1"/>
    <col min="7431" max="7431" width="6.7109375" style="30" customWidth="1"/>
    <col min="7432" max="7432" width="6.85546875" style="30" customWidth="1"/>
    <col min="7433" max="7433" width="6.42578125" style="30" customWidth="1"/>
    <col min="7434" max="7672" width="11.42578125" style="30"/>
    <col min="7673" max="7673" width="31.5703125" style="30" customWidth="1"/>
    <col min="7674" max="7674" width="7.140625" style="30" customWidth="1"/>
    <col min="7675" max="7675" width="6.42578125" style="30" customWidth="1"/>
    <col min="7676" max="7676" width="5.28515625" style="30" customWidth="1"/>
    <col min="7677" max="7677" width="6.85546875" style="30" customWidth="1"/>
    <col min="7678" max="7678" width="6.5703125" style="30" customWidth="1"/>
    <col min="7679" max="7679" width="8" style="30" customWidth="1"/>
    <col min="7680" max="7680" width="6.28515625" style="30" customWidth="1"/>
    <col min="7681" max="7681" width="5.7109375" style="30" customWidth="1"/>
    <col min="7682" max="7682" width="5.85546875" style="30" customWidth="1"/>
    <col min="7683" max="7683" width="5.28515625" style="30" customWidth="1"/>
    <col min="7684" max="7684" width="6.5703125" style="30" customWidth="1"/>
    <col min="7685" max="7685" width="4.5703125" style="30" customWidth="1"/>
    <col min="7686" max="7686" width="5.85546875" style="30" customWidth="1"/>
    <col min="7687" max="7687" width="6.7109375" style="30" customWidth="1"/>
    <col min="7688" max="7688" width="6.85546875" style="30" customWidth="1"/>
    <col min="7689" max="7689" width="6.42578125" style="30" customWidth="1"/>
    <col min="7690" max="7928" width="11.42578125" style="30"/>
    <col min="7929" max="7929" width="31.5703125" style="30" customWidth="1"/>
    <col min="7930" max="7930" width="7.140625" style="30" customWidth="1"/>
    <col min="7931" max="7931" width="6.42578125" style="30" customWidth="1"/>
    <col min="7932" max="7932" width="5.28515625" style="30" customWidth="1"/>
    <col min="7933" max="7933" width="6.85546875" style="30" customWidth="1"/>
    <col min="7934" max="7934" width="6.5703125" style="30" customWidth="1"/>
    <col min="7935" max="7935" width="8" style="30" customWidth="1"/>
    <col min="7936" max="7936" width="6.28515625" style="30" customWidth="1"/>
    <col min="7937" max="7937" width="5.7109375" style="30" customWidth="1"/>
    <col min="7938" max="7938" width="5.85546875" style="30" customWidth="1"/>
    <col min="7939" max="7939" width="5.28515625" style="30" customWidth="1"/>
    <col min="7940" max="7940" width="6.5703125" style="30" customWidth="1"/>
    <col min="7941" max="7941" width="4.5703125" style="30" customWidth="1"/>
    <col min="7942" max="7942" width="5.85546875" style="30" customWidth="1"/>
    <col min="7943" max="7943" width="6.7109375" style="30" customWidth="1"/>
    <col min="7944" max="7944" width="6.85546875" style="30" customWidth="1"/>
    <col min="7945" max="7945" width="6.42578125" style="30" customWidth="1"/>
    <col min="7946" max="8184" width="11.42578125" style="30"/>
    <col min="8185" max="8185" width="31.5703125" style="30" customWidth="1"/>
    <col min="8186" max="8186" width="7.140625" style="30" customWidth="1"/>
    <col min="8187" max="8187" width="6.42578125" style="30" customWidth="1"/>
    <col min="8188" max="8188" width="5.28515625" style="30" customWidth="1"/>
    <col min="8189" max="8189" width="6.85546875" style="30" customWidth="1"/>
    <col min="8190" max="8190" width="6.5703125" style="30" customWidth="1"/>
    <col min="8191" max="8191" width="8" style="30" customWidth="1"/>
    <col min="8192" max="8192" width="6.28515625" style="30" customWidth="1"/>
    <col min="8193" max="8193" width="5.7109375" style="30" customWidth="1"/>
    <col min="8194" max="8194" width="5.85546875" style="30" customWidth="1"/>
    <col min="8195" max="8195" width="5.28515625" style="30" customWidth="1"/>
    <col min="8196" max="8196" width="6.5703125" style="30" customWidth="1"/>
    <col min="8197" max="8197" width="4.5703125" style="30" customWidth="1"/>
    <col min="8198" max="8198" width="5.85546875" style="30" customWidth="1"/>
    <col min="8199" max="8199" width="6.7109375" style="30" customWidth="1"/>
    <col min="8200" max="8200" width="6.85546875" style="30" customWidth="1"/>
    <col min="8201" max="8201" width="6.42578125" style="30" customWidth="1"/>
    <col min="8202" max="8440" width="11.42578125" style="30"/>
    <col min="8441" max="8441" width="31.5703125" style="30" customWidth="1"/>
    <col min="8442" max="8442" width="7.140625" style="30" customWidth="1"/>
    <col min="8443" max="8443" width="6.42578125" style="30" customWidth="1"/>
    <col min="8444" max="8444" width="5.28515625" style="30" customWidth="1"/>
    <col min="8445" max="8445" width="6.85546875" style="30" customWidth="1"/>
    <col min="8446" max="8446" width="6.5703125" style="30" customWidth="1"/>
    <col min="8447" max="8447" width="8" style="30" customWidth="1"/>
    <col min="8448" max="8448" width="6.28515625" style="30" customWidth="1"/>
    <col min="8449" max="8449" width="5.7109375" style="30" customWidth="1"/>
    <col min="8450" max="8450" width="5.85546875" style="30" customWidth="1"/>
    <col min="8451" max="8451" width="5.28515625" style="30" customWidth="1"/>
    <col min="8452" max="8452" width="6.5703125" style="30" customWidth="1"/>
    <col min="8453" max="8453" width="4.5703125" style="30" customWidth="1"/>
    <col min="8454" max="8454" width="5.85546875" style="30" customWidth="1"/>
    <col min="8455" max="8455" width="6.7109375" style="30" customWidth="1"/>
    <col min="8456" max="8456" width="6.85546875" style="30" customWidth="1"/>
    <col min="8457" max="8457" width="6.42578125" style="30" customWidth="1"/>
    <col min="8458" max="8696" width="11.42578125" style="30"/>
    <col min="8697" max="8697" width="31.5703125" style="30" customWidth="1"/>
    <col min="8698" max="8698" width="7.140625" style="30" customWidth="1"/>
    <col min="8699" max="8699" width="6.42578125" style="30" customWidth="1"/>
    <col min="8700" max="8700" width="5.28515625" style="30" customWidth="1"/>
    <col min="8701" max="8701" width="6.85546875" style="30" customWidth="1"/>
    <col min="8702" max="8702" width="6.5703125" style="30" customWidth="1"/>
    <col min="8703" max="8703" width="8" style="30" customWidth="1"/>
    <col min="8704" max="8704" width="6.28515625" style="30" customWidth="1"/>
    <col min="8705" max="8705" width="5.7109375" style="30" customWidth="1"/>
    <col min="8706" max="8706" width="5.85546875" style="30" customWidth="1"/>
    <col min="8707" max="8707" width="5.28515625" style="30" customWidth="1"/>
    <col min="8708" max="8708" width="6.5703125" style="30" customWidth="1"/>
    <col min="8709" max="8709" width="4.5703125" style="30" customWidth="1"/>
    <col min="8710" max="8710" width="5.85546875" style="30" customWidth="1"/>
    <col min="8711" max="8711" width="6.7109375" style="30" customWidth="1"/>
    <col min="8712" max="8712" width="6.85546875" style="30" customWidth="1"/>
    <col min="8713" max="8713" width="6.42578125" style="30" customWidth="1"/>
    <col min="8714" max="8952" width="11.42578125" style="30"/>
    <col min="8953" max="8953" width="31.5703125" style="30" customWidth="1"/>
    <col min="8954" max="8954" width="7.140625" style="30" customWidth="1"/>
    <col min="8955" max="8955" width="6.42578125" style="30" customWidth="1"/>
    <col min="8956" max="8956" width="5.28515625" style="30" customWidth="1"/>
    <col min="8957" max="8957" width="6.85546875" style="30" customWidth="1"/>
    <col min="8958" max="8958" width="6.5703125" style="30" customWidth="1"/>
    <col min="8959" max="8959" width="8" style="30" customWidth="1"/>
    <col min="8960" max="8960" width="6.28515625" style="30" customWidth="1"/>
    <col min="8961" max="8961" width="5.7109375" style="30" customWidth="1"/>
    <col min="8962" max="8962" width="5.85546875" style="30" customWidth="1"/>
    <col min="8963" max="8963" width="5.28515625" style="30" customWidth="1"/>
    <col min="8964" max="8964" width="6.5703125" style="30" customWidth="1"/>
    <col min="8965" max="8965" width="4.5703125" style="30" customWidth="1"/>
    <col min="8966" max="8966" width="5.85546875" style="30" customWidth="1"/>
    <col min="8967" max="8967" width="6.7109375" style="30" customWidth="1"/>
    <col min="8968" max="8968" width="6.85546875" style="30" customWidth="1"/>
    <col min="8969" max="8969" width="6.42578125" style="30" customWidth="1"/>
    <col min="8970" max="9208" width="11.42578125" style="30"/>
    <col min="9209" max="9209" width="31.5703125" style="30" customWidth="1"/>
    <col min="9210" max="9210" width="7.140625" style="30" customWidth="1"/>
    <col min="9211" max="9211" width="6.42578125" style="30" customWidth="1"/>
    <col min="9212" max="9212" width="5.28515625" style="30" customWidth="1"/>
    <col min="9213" max="9213" width="6.85546875" style="30" customWidth="1"/>
    <col min="9214" max="9214" width="6.5703125" style="30" customWidth="1"/>
    <col min="9215" max="9215" width="8" style="30" customWidth="1"/>
    <col min="9216" max="9216" width="6.28515625" style="30" customWidth="1"/>
    <col min="9217" max="9217" width="5.7109375" style="30" customWidth="1"/>
    <col min="9218" max="9218" width="5.85546875" style="30" customWidth="1"/>
    <col min="9219" max="9219" width="5.28515625" style="30" customWidth="1"/>
    <col min="9220" max="9220" width="6.5703125" style="30" customWidth="1"/>
    <col min="9221" max="9221" width="4.5703125" style="30" customWidth="1"/>
    <col min="9222" max="9222" width="5.85546875" style="30" customWidth="1"/>
    <col min="9223" max="9223" width="6.7109375" style="30" customWidth="1"/>
    <col min="9224" max="9224" width="6.85546875" style="30" customWidth="1"/>
    <col min="9225" max="9225" width="6.42578125" style="30" customWidth="1"/>
    <col min="9226" max="9464" width="11.42578125" style="30"/>
    <col min="9465" max="9465" width="31.5703125" style="30" customWidth="1"/>
    <col min="9466" max="9466" width="7.140625" style="30" customWidth="1"/>
    <col min="9467" max="9467" width="6.42578125" style="30" customWidth="1"/>
    <col min="9468" max="9468" width="5.28515625" style="30" customWidth="1"/>
    <col min="9469" max="9469" width="6.85546875" style="30" customWidth="1"/>
    <col min="9470" max="9470" width="6.5703125" style="30" customWidth="1"/>
    <col min="9471" max="9471" width="8" style="30" customWidth="1"/>
    <col min="9472" max="9472" width="6.28515625" style="30" customWidth="1"/>
    <col min="9473" max="9473" width="5.7109375" style="30" customWidth="1"/>
    <col min="9474" max="9474" width="5.85546875" style="30" customWidth="1"/>
    <col min="9475" max="9475" width="5.28515625" style="30" customWidth="1"/>
    <col min="9476" max="9476" width="6.5703125" style="30" customWidth="1"/>
    <col min="9477" max="9477" width="4.5703125" style="30" customWidth="1"/>
    <col min="9478" max="9478" width="5.85546875" style="30" customWidth="1"/>
    <col min="9479" max="9479" width="6.7109375" style="30" customWidth="1"/>
    <col min="9480" max="9480" width="6.85546875" style="30" customWidth="1"/>
    <col min="9481" max="9481" width="6.42578125" style="30" customWidth="1"/>
    <col min="9482" max="9720" width="11.42578125" style="30"/>
    <col min="9721" max="9721" width="31.5703125" style="30" customWidth="1"/>
    <col min="9722" max="9722" width="7.140625" style="30" customWidth="1"/>
    <col min="9723" max="9723" width="6.42578125" style="30" customWidth="1"/>
    <col min="9724" max="9724" width="5.28515625" style="30" customWidth="1"/>
    <col min="9725" max="9725" width="6.85546875" style="30" customWidth="1"/>
    <col min="9726" max="9726" width="6.5703125" style="30" customWidth="1"/>
    <col min="9727" max="9727" width="8" style="30" customWidth="1"/>
    <col min="9728" max="9728" width="6.28515625" style="30" customWidth="1"/>
    <col min="9729" max="9729" width="5.7109375" style="30" customWidth="1"/>
    <col min="9730" max="9730" width="5.85546875" style="30" customWidth="1"/>
    <col min="9731" max="9731" width="5.28515625" style="30" customWidth="1"/>
    <col min="9732" max="9732" width="6.5703125" style="30" customWidth="1"/>
    <col min="9733" max="9733" width="4.5703125" style="30" customWidth="1"/>
    <col min="9734" max="9734" width="5.85546875" style="30" customWidth="1"/>
    <col min="9735" max="9735" width="6.7109375" style="30" customWidth="1"/>
    <col min="9736" max="9736" width="6.85546875" style="30" customWidth="1"/>
    <col min="9737" max="9737" width="6.42578125" style="30" customWidth="1"/>
    <col min="9738" max="9976" width="11.42578125" style="30"/>
    <col min="9977" max="9977" width="31.5703125" style="30" customWidth="1"/>
    <col min="9978" max="9978" width="7.140625" style="30" customWidth="1"/>
    <col min="9979" max="9979" width="6.42578125" style="30" customWidth="1"/>
    <col min="9980" max="9980" width="5.28515625" style="30" customWidth="1"/>
    <col min="9981" max="9981" width="6.85546875" style="30" customWidth="1"/>
    <col min="9982" max="9982" width="6.5703125" style="30" customWidth="1"/>
    <col min="9983" max="9983" width="8" style="30" customWidth="1"/>
    <col min="9984" max="9984" width="6.28515625" style="30" customWidth="1"/>
    <col min="9985" max="9985" width="5.7109375" style="30" customWidth="1"/>
    <col min="9986" max="9986" width="5.85546875" style="30" customWidth="1"/>
    <col min="9987" max="9987" width="5.28515625" style="30" customWidth="1"/>
    <col min="9988" max="9988" width="6.5703125" style="30" customWidth="1"/>
    <col min="9989" max="9989" width="4.5703125" style="30" customWidth="1"/>
    <col min="9990" max="9990" width="5.85546875" style="30" customWidth="1"/>
    <col min="9991" max="9991" width="6.7109375" style="30" customWidth="1"/>
    <col min="9992" max="9992" width="6.85546875" style="30" customWidth="1"/>
    <col min="9993" max="9993" width="6.42578125" style="30" customWidth="1"/>
    <col min="9994" max="10232" width="11.42578125" style="30"/>
    <col min="10233" max="10233" width="31.5703125" style="30" customWidth="1"/>
    <col min="10234" max="10234" width="7.140625" style="30" customWidth="1"/>
    <col min="10235" max="10235" width="6.42578125" style="30" customWidth="1"/>
    <col min="10236" max="10236" width="5.28515625" style="30" customWidth="1"/>
    <col min="10237" max="10237" width="6.85546875" style="30" customWidth="1"/>
    <col min="10238" max="10238" width="6.5703125" style="30" customWidth="1"/>
    <col min="10239" max="10239" width="8" style="30" customWidth="1"/>
    <col min="10240" max="10240" width="6.28515625" style="30" customWidth="1"/>
    <col min="10241" max="10241" width="5.7109375" style="30" customWidth="1"/>
    <col min="10242" max="10242" width="5.85546875" style="30" customWidth="1"/>
    <col min="10243" max="10243" width="5.28515625" style="30" customWidth="1"/>
    <col min="10244" max="10244" width="6.5703125" style="30" customWidth="1"/>
    <col min="10245" max="10245" width="4.5703125" style="30" customWidth="1"/>
    <col min="10246" max="10246" width="5.85546875" style="30" customWidth="1"/>
    <col min="10247" max="10247" width="6.7109375" style="30" customWidth="1"/>
    <col min="10248" max="10248" width="6.85546875" style="30" customWidth="1"/>
    <col min="10249" max="10249" width="6.42578125" style="30" customWidth="1"/>
    <col min="10250" max="10488" width="11.42578125" style="30"/>
    <col min="10489" max="10489" width="31.5703125" style="30" customWidth="1"/>
    <col min="10490" max="10490" width="7.140625" style="30" customWidth="1"/>
    <col min="10491" max="10491" width="6.42578125" style="30" customWidth="1"/>
    <col min="10492" max="10492" width="5.28515625" style="30" customWidth="1"/>
    <col min="10493" max="10493" width="6.85546875" style="30" customWidth="1"/>
    <col min="10494" max="10494" width="6.5703125" style="30" customWidth="1"/>
    <col min="10495" max="10495" width="8" style="30" customWidth="1"/>
    <col min="10496" max="10496" width="6.28515625" style="30" customWidth="1"/>
    <col min="10497" max="10497" width="5.7109375" style="30" customWidth="1"/>
    <col min="10498" max="10498" width="5.85546875" style="30" customWidth="1"/>
    <col min="10499" max="10499" width="5.28515625" style="30" customWidth="1"/>
    <col min="10500" max="10500" width="6.5703125" style="30" customWidth="1"/>
    <col min="10501" max="10501" width="4.5703125" style="30" customWidth="1"/>
    <col min="10502" max="10502" width="5.85546875" style="30" customWidth="1"/>
    <col min="10503" max="10503" width="6.7109375" style="30" customWidth="1"/>
    <col min="10504" max="10504" width="6.85546875" style="30" customWidth="1"/>
    <col min="10505" max="10505" width="6.42578125" style="30" customWidth="1"/>
    <col min="10506" max="10744" width="11.42578125" style="30"/>
    <col min="10745" max="10745" width="31.5703125" style="30" customWidth="1"/>
    <col min="10746" max="10746" width="7.140625" style="30" customWidth="1"/>
    <col min="10747" max="10747" width="6.42578125" style="30" customWidth="1"/>
    <col min="10748" max="10748" width="5.28515625" style="30" customWidth="1"/>
    <col min="10749" max="10749" width="6.85546875" style="30" customWidth="1"/>
    <col min="10750" max="10750" width="6.5703125" style="30" customWidth="1"/>
    <col min="10751" max="10751" width="8" style="30" customWidth="1"/>
    <col min="10752" max="10752" width="6.28515625" style="30" customWidth="1"/>
    <col min="10753" max="10753" width="5.7109375" style="30" customWidth="1"/>
    <col min="10754" max="10754" width="5.85546875" style="30" customWidth="1"/>
    <col min="10755" max="10755" width="5.28515625" style="30" customWidth="1"/>
    <col min="10756" max="10756" width="6.5703125" style="30" customWidth="1"/>
    <col min="10757" max="10757" width="4.5703125" style="30" customWidth="1"/>
    <col min="10758" max="10758" width="5.85546875" style="30" customWidth="1"/>
    <col min="10759" max="10759" width="6.7109375" style="30" customWidth="1"/>
    <col min="10760" max="10760" width="6.85546875" style="30" customWidth="1"/>
    <col min="10761" max="10761" width="6.42578125" style="30" customWidth="1"/>
    <col min="10762" max="11000" width="11.42578125" style="30"/>
    <col min="11001" max="11001" width="31.5703125" style="30" customWidth="1"/>
    <col min="11002" max="11002" width="7.140625" style="30" customWidth="1"/>
    <col min="11003" max="11003" width="6.42578125" style="30" customWidth="1"/>
    <col min="11004" max="11004" width="5.28515625" style="30" customWidth="1"/>
    <col min="11005" max="11005" width="6.85546875" style="30" customWidth="1"/>
    <col min="11006" max="11006" width="6.5703125" style="30" customWidth="1"/>
    <col min="11007" max="11007" width="8" style="30" customWidth="1"/>
    <col min="11008" max="11008" width="6.28515625" style="30" customWidth="1"/>
    <col min="11009" max="11009" width="5.7109375" style="30" customWidth="1"/>
    <col min="11010" max="11010" width="5.85546875" style="30" customWidth="1"/>
    <col min="11011" max="11011" width="5.28515625" style="30" customWidth="1"/>
    <col min="11012" max="11012" width="6.5703125" style="30" customWidth="1"/>
    <col min="11013" max="11013" width="4.5703125" style="30" customWidth="1"/>
    <col min="11014" max="11014" width="5.85546875" style="30" customWidth="1"/>
    <col min="11015" max="11015" width="6.7109375" style="30" customWidth="1"/>
    <col min="11016" max="11016" width="6.85546875" style="30" customWidth="1"/>
    <col min="11017" max="11017" width="6.42578125" style="30" customWidth="1"/>
    <col min="11018" max="11256" width="11.42578125" style="30"/>
    <col min="11257" max="11257" width="31.5703125" style="30" customWidth="1"/>
    <col min="11258" max="11258" width="7.140625" style="30" customWidth="1"/>
    <col min="11259" max="11259" width="6.42578125" style="30" customWidth="1"/>
    <col min="11260" max="11260" width="5.28515625" style="30" customWidth="1"/>
    <col min="11261" max="11261" width="6.85546875" style="30" customWidth="1"/>
    <col min="11262" max="11262" width="6.5703125" style="30" customWidth="1"/>
    <col min="11263" max="11263" width="8" style="30" customWidth="1"/>
    <col min="11264" max="11264" width="6.28515625" style="30" customWidth="1"/>
    <col min="11265" max="11265" width="5.7109375" style="30" customWidth="1"/>
    <col min="11266" max="11266" width="5.85546875" style="30" customWidth="1"/>
    <col min="11267" max="11267" width="5.28515625" style="30" customWidth="1"/>
    <col min="11268" max="11268" width="6.5703125" style="30" customWidth="1"/>
    <col min="11269" max="11269" width="4.5703125" style="30" customWidth="1"/>
    <col min="11270" max="11270" width="5.85546875" style="30" customWidth="1"/>
    <col min="11271" max="11271" width="6.7109375" style="30" customWidth="1"/>
    <col min="11272" max="11272" width="6.85546875" style="30" customWidth="1"/>
    <col min="11273" max="11273" width="6.42578125" style="30" customWidth="1"/>
    <col min="11274" max="11512" width="11.42578125" style="30"/>
    <col min="11513" max="11513" width="31.5703125" style="30" customWidth="1"/>
    <col min="11514" max="11514" width="7.140625" style="30" customWidth="1"/>
    <col min="11515" max="11515" width="6.42578125" style="30" customWidth="1"/>
    <col min="11516" max="11516" width="5.28515625" style="30" customWidth="1"/>
    <col min="11517" max="11517" width="6.85546875" style="30" customWidth="1"/>
    <col min="11518" max="11518" width="6.5703125" style="30" customWidth="1"/>
    <col min="11519" max="11519" width="8" style="30" customWidth="1"/>
    <col min="11520" max="11520" width="6.28515625" style="30" customWidth="1"/>
    <col min="11521" max="11521" width="5.7109375" style="30" customWidth="1"/>
    <col min="11522" max="11522" width="5.85546875" style="30" customWidth="1"/>
    <col min="11523" max="11523" width="5.28515625" style="30" customWidth="1"/>
    <col min="11524" max="11524" width="6.5703125" style="30" customWidth="1"/>
    <col min="11525" max="11525" width="4.5703125" style="30" customWidth="1"/>
    <col min="11526" max="11526" width="5.85546875" style="30" customWidth="1"/>
    <col min="11527" max="11527" width="6.7109375" style="30" customWidth="1"/>
    <col min="11528" max="11528" width="6.85546875" style="30" customWidth="1"/>
    <col min="11529" max="11529" width="6.42578125" style="30" customWidth="1"/>
    <col min="11530" max="11768" width="11.42578125" style="30"/>
    <col min="11769" max="11769" width="31.5703125" style="30" customWidth="1"/>
    <col min="11770" max="11770" width="7.140625" style="30" customWidth="1"/>
    <col min="11771" max="11771" width="6.42578125" style="30" customWidth="1"/>
    <col min="11772" max="11772" width="5.28515625" style="30" customWidth="1"/>
    <col min="11773" max="11773" width="6.85546875" style="30" customWidth="1"/>
    <col min="11774" max="11774" width="6.5703125" style="30" customWidth="1"/>
    <col min="11775" max="11775" width="8" style="30" customWidth="1"/>
    <col min="11776" max="11776" width="6.28515625" style="30" customWidth="1"/>
    <col min="11777" max="11777" width="5.7109375" style="30" customWidth="1"/>
    <col min="11778" max="11778" width="5.85546875" style="30" customWidth="1"/>
    <col min="11779" max="11779" width="5.28515625" style="30" customWidth="1"/>
    <col min="11780" max="11780" width="6.5703125" style="30" customWidth="1"/>
    <col min="11781" max="11781" width="4.5703125" style="30" customWidth="1"/>
    <col min="11782" max="11782" width="5.85546875" style="30" customWidth="1"/>
    <col min="11783" max="11783" width="6.7109375" style="30" customWidth="1"/>
    <col min="11784" max="11784" width="6.85546875" style="30" customWidth="1"/>
    <col min="11785" max="11785" width="6.42578125" style="30" customWidth="1"/>
    <col min="11786" max="12024" width="11.42578125" style="30"/>
    <col min="12025" max="12025" width="31.5703125" style="30" customWidth="1"/>
    <col min="12026" max="12026" width="7.140625" style="30" customWidth="1"/>
    <col min="12027" max="12027" width="6.42578125" style="30" customWidth="1"/>
    <col min="12028" max="12028" width="5.28515625" style="30" customWidth="1"/>
    <col min="12029" max="12029" width="6.85546875" style="30" customWidth="1"/>
    <col min="12030" max="12030" width="6.5703125" style="30" customWidth="1"/>
    <col min="12031" max="12031" width="8" style="30" customWidth="1"/>
    <col min="12032" max="12032" width="6.28515625" style="30" customWidth="1"/>
    <col min="12033" max="12033" width="5.7109375" style="30" customWidth="1"/>
    <col min="12034" max="12034" width="5.85546875" style="30" customWidth="1"/>
    <col min="12035" max="12035" width="5.28515625" style="30" customWidth="1"/>
    <col min="12036" max="12036" width="6.5703125" style="30" customWidth="1"/>
    <col min="12037" max="12037" width="4.5703125" style="30" customWidth="1"/>
    <col min="12038" max="12038" width="5.85546875" style="30" customWidth="1"/>
    <col min="12039" max="12039" width="6.7109375" style="30" customWidth="1"/>
    <col min="12040" max="12040" width="6.85546875" style="30" customWidth="1"/>
    <col min="12041" max="12041" width="6.42578125" style="30" customWidth="1"/>
    <col min="12042" max="12280" width="11.42578125" style="30"/>
    <col min="12281" max="12281" width="31.5703125" style="30" customWidth="1"/>
    <col min="12282" max="12282" width="7.140625" style="30" customWidth="1"/>
    <col min="12283" max="12283" width="6.42578125" style="30" customWidth="1"/>
    <col min="12284" max="12284" width="5.28515625" style="30" customWidth="1"/>
    <col min="12285" max="12285" width="6.85546875" style="30" customWidth="1"/>
    <col min="12286" max="12286" width="6.5703125" style="30" customWidth="1"/>
    <col min="12287" max="12287" width="8" style="30" customWidth="1"/>
    <col min="12288" max="12288" width="6.28515625" style="30" customWidth="1"/>
    <col min="12289" max="12289" width="5.7109375" style="30" customWidth="1"/>
    <col min="12290" max="12290" width="5.85546875" style="30" customWidth="1"/>
    <col min="12291" max="12291" width="5.28515625" style="30" customWidth="1"/>
    <col min="12292" max="12292" width="6.5703125" style="30" customWidth="1"/>
    <col min="12293" max="12293" width="4.5703125" style="30" customWidth="1"/>
    <col min="12294" max="12294" width="5.85546875" style="30" customWidth="1"/>
    <col min="12295" max="12295" width="6.7109375" style="30" customWidth="1"/>
    <col min="12296" max="12296" width="6.85546875" style="30" customWidth="1"/>
    <col min="12297" max="12297" width="6.42578125" style="30" customWidth="1"/>
    <col min="12298" max="12536" width="11.42578125" style="30"/>
    <col min="12537" max="12537" width="31.5703125" style="30" customWidth="1"/>
    <col min="12538" max="12538" width="7.140625" style="30" customWidth="1"/>
    <col min="12539" max="12539" width="6.42578125" style="30" customWidth="1"/>
    <col min="12540" max="12540" width="5.28515625" style="30" customWidth="1"/>
    <col min="12541" max="12541" width="6.85546875" style="30" customWidth="1"/>
    <col min="12542" max="12542" width="6.5703125" style="30" customWidth="1"/>
    <col min="12543" max="12543" width="8" style="30" customWidth="1"/>
    <col min="12544" max="12544" width="6.28515625" style="30" customWidth="1"/>
    <col min="12545" max="12545" width="5.7109375" style="30" customWidth="1"/>
    <col min="12546" max="12546" width="5.85546875" style="30" customWidth="1"/>
    <col min="12547" max="12547" width="5.28515625" style="30" customWidth="1"/>
    <col min="12548" max="12548" width="6.5703125" style="30" customWidth="1"/>
    <col min="12549" max="12549" width="4.5703125" style="30" customWidth="1"/>
    <col min="12550" max="12550" width="5.85546875" style="30" customWidth="1"/>
    <col min="12551" max="12551" width="6.7109375" style="30" customWidth="1"/>
    <col min="12552" max="12552" width="6.85546875" style="30" customWidth="1"/>
    <col min="12553" max="12553" width="6.42578125" style="30" customWidth="1"/>
    <col min="12554" max="12792" width="11.42578125" style="30"/>
    <col min="12793" max="12793" width="31.5703125" style="30" customWidth="1"/>
    <col min="12794" max="12794" width="7.140625" style="30" customWidth="1"/>
    <col min="12795" max="12795" width="6.42578125" style="30" customWidth="1"/>
    <col min="12796" max="12796" width="5.28515625" style="30" customWidth="1"/>
    <col min="12797" max="12797" width="6.85546875" style="30" customWidth="1"/>
    <col min="12798" max="12798" width="6.5703125" style="30" customWidth="1"/>
    <col min="12799" max="12799" width="8" style="30" customWidth="1"/>
    <col min="12800" max="12800" width="6.28515625" style="30" customWidth="1"/>
    <col min="12801" max="12801" width="5.7109375" style="30" customWidth="1"/>
    <col min="12802" max="12802" width="5.85546875" style="30" customWidth="1"/>
    <col min="12803" max="12803" width="5.28515625" style="30" customWidth="1"/>
    <col min="12804" max="12804" width="6.5703125" style="30" customWidth="1"/>
    <col min="12805" max="12805" width="4.5703125" style="30" customWidth="1"/>
    <col min="12806" max="12806" width="5.85546875" style="30" customWidth="1"/>
    <col min="12807" max="12807" width="6.7109375" style="30" customWidth="1"/>
    <col min="12808" max="12808" width="6.85546875" style="30" customWidth="1"/>
    <col min="12809" max="12809" width="6.42578125" style="30" customWidth="1"/>
    <col min="12810" max="13048" width="11.42578125" style="30"/>
    <col min="13049" max="13049" width="31.5703125" style="30" customWidth="1"/>
    <col min="13050" max="13050" width="7.140625" style="30" customWidth="1"/>
    <col min="13051" max="13051" width="6.42578125" style="30" customWidth="1"/>
    <col min="13052" max="13052" width="5.28515625" style="30" customWidth="1"/>
    <col min="13053" max="13053" width="6.85546875" style="30" customWidth="1"/>
    <col min="13054" max="13054" width="6.5703125" style="30" customWidth="1"/>
    <col min="13055" max="13055" width="8" style="30" customWidth="1"/>
    <col min="13056" max="13056" width="6.28515625" style="30" customWidth="1"/>
    <col min="13057" max="13057" width="5.7109375" style="30" customWidth="1"/>
    <col min="13058" max="13058" width="5.85546875" style="30" customWidth="1"/>
    <col min="13059" max="13059" width="5.28515625" style="30" customWidth="1"/>
    <col min="13060" max="13060" width="6.5703125" style="30" customWidth="1"/>
    <col min="13061" max="13061" width="4.5703125" style="30" customWidth="1"/>
    <col min="13062" max="13062" width="5.85546875" style="30" customWidth="1"/>
    <col min="13063" max="13063" width="6.7109375" style="30" customWidth="1"/>
    <col min="13064" max="13064" width="6.85546875" style="30" customWidth="1"/>
    <col min="13065" max="13065" width="6.42578125" style="30" customWidth="1"/>
    <col min="13066" max="13304" width="11.42578125" style="30"/>
    <col min="13305" max="13305" width="31.5703125" style="30" customWidth="1"/>
    <col min="13306" max="13306" width="7.140625" style="30" customWidth="1"/>
    <col min="13307" max="13307" width="6.42578125" style="30" customWidth="1"/>
    <col min="13308" max="13308" width="5.28515625" style="30" customWidth="1"/>
    <col min="13309" max="13309" width="6.85546875" style="30" customWidth="1"/>
    <col min="13310" max="13310" width="6.5703125" style="30" customWidth="1"/>
    <col min="13311" max="13311" width="8" style="30" customWidth="1"/>
    <col min="13312" max="13312" width="6.28515625" style="30" customWidth="1"/>
    <col min="13313" max="13313" width="5.7109375" style="30" customWidth="1"/>
    <col min="13314" max="13314" width="5.85546875" style="30" customWidth="1"/>
    <col min="13315" max="13315" width="5.28515625" style="30" customWidth="1"/>
    <col min="13316" max="13316" width="6.5703125" style="30" customWidth="1"/>
    <col min="13317" max="13317" width="4.5703125" style="30" customWidth="1"/>
    <col min="13318" max="13318" width="5.85546875" style="30" customWidth="1"/>
    <col min="13319" max="13319" width="6.7109375" style="30" customWidth="1"/>
    <col min="13320" max="13320" width="6.85546875" style="30" customWidth="1"/>
    <col min="13321" max="13321" width="6.42578125" style="30" customWidth="1"/>
    <col min="13322" max="13560" width="11.42578125" style="30"/>
    <col min="13561" max="13561" width="31.5703125" style="30" customWidth="1"/>
    <col min="13562" max="13562" width="7.140625" style="30" customWidth="1"/>
    <col min="13563" max="13563" width="6.42578125" style="30" customWidth="1"/>
    <col min="13564" max="13564" width="5.28515625" style="30" customWidth="1"/>
    <col min="13565" max="13565" width="6.85546875" style="30" customWidth="1"/>
    <col min="13566" max="13566" width="6.5703125" style="30" customWidth="1"/>
    <col min="13567" max="13567" width="8" style="30" customWidth="1"/>
    <col min="13568" max="13568" width="6.28515625" style="30" customWidth="1"/>
    <col min="13569" max="13569" width="5.7109375" style="30" customWidth="1"/>
    <col min="13570" max="13570" width="5.85546875" style="30" customWidth="1"/>
    <col min="13571" max="13571" width="5.28515625" style="30" customWidth="1"/>
    <col min="13572" max="13572" width="6.5703125" style="30" customWidth="1"/>
    <col min="13573" max="13573" width="4.5703125" style="30" customWidth="1"/>
    <col min="13574" max="13574" width="5.85546875" style="30" customWidth="1"/>
    <col min="13575" max="13575" width="6.7109375" style="30" customWidth="1"/>
    <col min="13576" max="13576" width="6.85546875" style="30" customWidth="1"/>
    <col min="13577" max="13577" width="6.42578125" style="30" customWidth="1"/>
    <col min="13578" max="13816" width="11.42578125" style="30"/>
    <col min="13817" max="13817" width="31.5703125" style="30" customWidth="1"/>
    <col min="13818" max="13818" width="7.140625" style="30" customWidth="1"/>
    <col min="13819" max="13819" width="6.42578125" style="30" customWidth="1"/>
    <col min="13820" max="13820" width="5.28515625" style="30" customWidth="1"/>
    <col min="13821" max="13821" width="6.85546875" style="30" customWidth="1"/>
    <col min="13822" max="13822" width="6.5703125" style="30" customWidth="1"/>
    <col min="13823" max="13823" width="8" style="30" customWidth="1"/>
    <col min="13824" max="13824" width="6.28515625" style="30" customWidth="1"/>
    <col min="13825" max="13825" width="5.7109375" style="30" customWidth="1"/>
    <col min="13826" max="13826" width="5.85546875" style="30" customWidth="1"/>
    <col min="13827" max="13827" width="5.28515625" style="30" customWidth="1"/>
    <col min="13828" max="13828" width="6.5703125" style="30" customWidth="1"/>
    <col min="13829" max="13829" width="4.5703125" style="30" customWidth="1"/>
    <col min="13830" max="13830" width="5.85546875" style="30" customWidth="1"/>
    <col min="13831" max="13831" width="6.7109375" style="30" customWidth="1"/>
    <col min="13832" max="13832" width="6.85546875" style="30" customWidth="1"/>
    <col min="13833" max="13833" width="6.42578125" style="30" customWidth="1"/>
    <col min="13834" max="14072" width="11.42578125" style="30"/>
    <col min="14073" max="14073" width="31.5703125" style="30" customWidth="1"/>
    <col min="14074" max="14074" width="7.140625" style="30" customWidth="1"/>
    <col min="14075" max="14075" width="6.42578125" style="30" customWidth="1"/>
    <col min="14076" max="14076" width="5.28515625" style="30" customWidth="1"/>
    <col min="14077" max="14077" width="6.85546875" style="30" customWidth="1"/>
    <col min="14078" max="14078" width="6.5703125" style="30" customWidth="1"/>
    <col min="14079" max="14079" width="8" style="30" customWidth="1"/>
    <col min="14080" max="14080" width="6.28515625" style="30" customWidth="1"/>
    <col min="14081" max="14081" width="5.7109375" style="30" customWidth="1"/>
    <col min="14082" max="14082" width="5.85546875" style="30" customWidth="1"/>
    <col min="14083" max="14083" width="5.28515625" style="30" customWidth="1"/>
    <col min="14084" max="14084" width="6.5703125" style="30" customWidth="1"/>
    <col min="14085" max="14085" width="4.5703125" style="30" customWidth="1"/>
    <col min="14086" max="14086" width="5.85546875" style="30" customWidth="1"/>
    <col min="14087" max="14087" width="6.7109375" style="30" customWidth="1"/>
    <col min="14088" max="14088" width="6.85546875" style="30" customWidth="1"/>
    <col min="14089" max="14089" width="6.42578125" style="30" customWidth="1"/>
    <col min="14090" max="14328" width="11.42578125" style="30"/>
    <col min="14329" max="14329" width="31.5703125" style="30" customWidth="1"/>
    <col min="14330" max="14330" width="7.140625" style="30" customWidth="1"/>
    <col min="14331" max="14331" width="6.42578125" style="30" customWidth="1"/>
    <col min="14332" max="14332" width="5.28515625" style="30" customWidth="1"/>
    <col min="14333" max="14333" width="6.85546875" style="30" customWidth="1"/>
    <col min="14334" max="14334" width="6.5703125" style="30" customWidth="1"/>
    <col min="14335" max="14335" width="8" style="30" customWidth="1"/>
    <col min="14336" max="14336" width="6.28515625" style="30" customWidth="1"/>
    <col min="14337" max="14337" width="5.7109375" style="30" customWidth="1"/>
    <col min="14338" max="14338" width="5.85546875" style="30" customWidth="1"/>
    <col min="14339" max="14339" width="5.28515625" style="30" customWidth="1"/>
    <col min="14340" max="14340" width="6.5703125" style="30" customWidth="1"/>
    <col min="14341" max="14341" width="4.5703125" style="30" customWidth="1"/>
    <col min="14342" max="14342" width="5.85546875" style="30" customWidth="1"/>
    <col min="14343" max="14343" width="6.7109375" style="30" customWidth="1"/>
    <col min="14344" max="14344" width="6.85546875" style="30" customWidth="1"/>
    <col min="14345" max="14345" width="6.42578125" style="30" customWidth="1"/>
    <col min="14346" max="14584" width="11.42578125" style="30"/>
    <col min="14585" max="14585" width="31.5703125" style="30" customWidth="1"/>
    <col min="14586" max="14586" width="7.140625" style="30" customWidth="1"/>
    <col min="14587" max="14587" width="6.42578125" style="30" customWidth="1"/>
    <col min="14588" max="14588" width="5.28515625" style="30" customWidth="1"/>
    <col min="14589" max="14589" width="6.85546875" style="30" customWidth="1"/>
    <col min="14590" max="14590" width="6.5703125" style="30" customWidth="1"/>
    <col min="14591" max="14591" width="8" style="30" customWidth="1"/>
    <col min="14592" max="14592" width="6.28515625" style="30" customWidth="1"/>
    <col min="14593" max="14593" width="5.7109375" style="30" customWidth="1"/>
    <col min="14594" max="14594" width="5.85546875" style="30" customWidth="1"/>
    <col min="14595" max="14595" width="5.28515625" style="30" customWidth="1"/>
    <col min="14596" max="14596" width="6.5703125" style="30" customWidth="1"/>
    <col min="14597" max="14597" width="4.5703125" style="30" customWidth="1"/>
    <col min="14598" max="14598" width="5.85546875" style="30" customWidth="1"/>
    <col min="14599" max="14599" width="6.7109375" style="30" customWidth="1"/>
    <col min="14600" max="14600" width="6.85546875" style="30" customWidth="1"/>
    <col min="14601" max="14601" width="6.42578125" style="30" customWidth="1"/>
    <col min="14602" max="14840" width="11.42578125" style="30"/>
    <col min="14841" max="14841" width="31.5703125" style="30" customWidth="1"/>
    <col min="14842" max="14842" width="7.140625" style="30" customWidth="1"/>
    <col min="14843" max="14843" width="6.42578125" style="30" customWidth="1"/>
    <col min="14844" max="14844" width="5.28515625" style="30" customWidth="1"/>
    <col min="14845" max="14845" width="6.85546875" style="30" customWidth="1"/>
    <col min="14846" max="14846" width="6.5703125" style="30" customWidth="1"/>
    <col min="14847" max="14847" width="8" style="30" customWidth="1"/>
    <col min="14848" max="14848" width="6.28515625" style="30" customWidth="1"/>
    <col min="14849" max="14849" width="5.7109375" style="30" customWidth="1"/>
    <col min="14850" max="14850" width="5.85546875" style="30" customWidth="1"/>
    <col min="14851" max="14851" width="5.28515625" style="30" customWidth="1"/>
    <col min="14852" max="14852" width="6.5703125" style="30" customWidth="1"/>
    <col min="14853" max="14853" width="4.5703125" style="30" customWidth="1"/>
    <col min="14854" max="14854" width="5.85546875" style="30" customWidth="1"/>
    <col min="14855" max="14855" width="6.7109375" style="30" customWidth="1"/>
    <col min="14856" max="14856" width="6.85546875" style="30" customWidth="1"/>
    <col min="14857" max="14857" width="6.42578125" style="30" customWidth="1"/>
    <col min="14858" max="15096" width="11.42578125" style="30"/>
    <col min="15097" max="15097" width="31.5703125" style="30" customWidth="1"/>
    <col min="15098" max="15098" width="7.140625" style="30" customWidth="1"/>
    <col min="15099" max="15099" width="6.42578125" style="30" customWidth="1"/>
    <col min="15100" max="15100" width="5.28515625" style="30" customWidth="1"/>
    <col min="15101" max="15101" width="6.85546875" style="30" customWidth="1"/>
    <col min="15102" max="15102" width="6.5703125" style="30" customWidth="1"/>
    <col min="15103" max="15103" width="8" style="30" customWidth="1"/>
    <col min="15104" max="15104" width="6.28515625" style="30" customWidth="1"/>
    <col min="15105" max="15105" width="5.7109375" style="30" customWidth="1"/>
    <col min="15106" max="15106" width="5.85546875" style="30" customWidth="1"/>
    <col min="15107" max="15107" width="5.28515625" style="30" customWidth="1"/>
    <col min="15108" max="15108" width="6.5703125" style="30" customWidth="1"/>
    <col min="15109" max="15109" width="4.5703125" style="30" customWidth="1"/>
    <col min="15110" max="15110" width="5.85546875" style="30" customWidth="1"/>
    <col min="15111" max="15111" width="6.7109375" style="30" customWidth="1"/>
    <col min="15112" max="15112" width="6.85546875" style="30" customWidth="1"/>
    <col min="15113" max="15113" width="6.42578125" style="30" customWidth="1"/>
    <col min="15114" max="15352" width="11.42578125" style="30"/>
    <col min="15353" max="15353" width="31.5703125" style="30" customWidth="1"/>
    <col min="15354" max="15354" width="7.140625" style="30" customWidth="1"/>
    <col min="15355" max="15355" width="6.42578125" style="30" customWidth="1"/>
    <col min="15356" max="15356" width="5.28515625" style="30" customWidth="1"/>
    <col min="15357" max="15357" width="6.85546875" style="30" customWidth="1"/>
    <col min="15358" max="15358" width="6.5703125" style="30" customWidth="1"/>
    <col min="15359" max="15359" width="8" style="30" customWidth="1"/>
    <col min="15360" max="15360" width="6.28515625" style="30" customWidth="1"/>
    <col min="15361" max="15361" width="5.7109375" style="30" customWidth="1"/>
    <col min="15362" max="15362" width="5.85546875" style="30" customWidth="1"/>
    <col min="15363" max="15363" width="5.28515625" style="30" customWidth="1"/>
    <col min="15364" max="15364" width="6.5703125" style="30" customWidth="1"/>
    <col min="15365" max="15365" width="4.5703125" style="30" customWidth="1"/>
    <col min="15366" max="15366" width="5.85546875" style="30" customWidth="1"/>
    <col min="15367" max="15367" width="6.7109375" style="30" customWidth="1"/>
    <col min="15368" max="15368" width="6.85546875" style="30" customWidth="1"/>
    <col min="15369" max="15369" width="6.42578125" style="30" customWidth="1"/>
    <col min="15370" max="15608" width="11.42578125" style="30"/>
    <col min="15609" max="15609" width="31.5703125" style="30" customWidth="1"/>
    <col min="15610" max="15610" width="7.140625" style="30" customWidth="1"/>
    <col min="15611" max="15611" width="6.42578125" style="30" customWidth="1"/>
    <col min="15612" max="15612" width="5.28515625" style="30" customWidth="1"/>
    <col min="15613" max="15613" width="6.85546875" style="30" customWidth="1"/>
    <col min="15614" max="15614" width="6.5703125" style="30" customWidth="1"/>
    <col min="15615" max="15615" width="8" style="30" customWidth="1"/>
    <col min="15616" max="15616" width="6.28515625" style="30" customWidth="1"/>
    <col min="15617" max="15617" width="5.7109375" style="30" customWidth="1"/>
    <col min="15618" max="15618" width="5.85546875" style="30" customWidth="1"/>
    <col min="15619" max="15619" width="5.28515625" style="30" customWidth="1"/>
    <col min="15620" max="15620" width="6.5703125" style="30" customWidth="1"/>
    <col min="15621" max="15621" width="4.5703125" style="30" customWidth="1"/>
    <col min="15622" max="15622" width="5.85546875" style="30" customWidth="1"/>
    <col min="15623" max="15623" width="6.7109375" style="30" customWidth="1"/>
    <col min="15624" max="15624" width="6.85546875" style="30" customWidth="1"/>
    <col min="15625" max="15625" width="6.42578125" style="30" customWidth="1"/>
    <col min="15626" max="15864" width="11.42578125" style="30"/>
    <col min="15865" max="15865" width="31.5703125" style="30" customWidth="1"/>
    <col min="15866" max="15866" width="7.140625" style="30" customWidth="1"/>
    <col min="15867" max="15867" width="6.42578125" style="30" customWidth="1"/>
    <col min="15868" max="15868" width="5.28515625" style="30" customWidth="1"/>
    <col min="15869" max="15869" width="6.85546875" style="30" customWidth="1"/>
    <col min="15870" max="15870" width="6.5703125" style="30" customWidth="1"/>
    <col min="15871" max="15871" width="8" style="30" customWidth="1"/>
    <col min="15872" max="15872" width="6.28515625" style="30" customWidth="1"/>
    <col min="15873" max="15873" width="5.7109375" style="30" customWidth="1"/>
    <col min="15874" max="15874" width="5.85546875" style="30" customWidth="1"/>
    <col min="15875" max="15875" width="5.28515625" style="30" customWidth="1"/>
    <col min="15876" max="15876" width="6.5703125" style="30" customWidth="1"/>
    <col min="15877" max="15877" width="4.5703125" style="30" customWidth="1"/>
    <col min="15878" max="15878" width="5.85546875" style="30" customWidth="1"/>
    <col min="15879" max="15879" width="6.7109375" style="30" customWidth="1"/>
    <col min="15880" max="15880" width="6.85546875" style="30" customWidth="1"/>
    <col min="15881" max="15881" width="6.42578125" style="30" customWidth="1"/>
    <col min="15882" max="16120" width="11.42578125" style="30"/>
    <col min="16121" max="16121" width="31.5703125" style="30" customWidth="1"/>
    <col min="16122" max="16122" width="7.140625" style="30" customWidth="1"/>
    <col min="16123" max="16123" width="6.42578125" style="30" customWidth="1"/>
    <col min="16124" max="16124" width="5.28515625" style="30" customWidth="1"/>
    <col min="16125" max="16125" width="6.85546875" style="30" customWidth="1"/>
    <col min="16126" max="16126" width="6.5703125" style="30" customWidth="1"/>
    <col min="16127" max="16127" width="8" style="30" customWidth="1"/>
    <col min="16128" max="16128" width="6.28515625" style="30" customWidth="1"/>
    <col min="16129" max="16129" width="5.7109375" style="30" customWidth="1"/>
    <col min="16130" max="16130" width="5.85546875" style="30" customWidth="1"/>
    <col min="16131" max="16131" width="5.28515625" style="30" customWidth="1"/>
    <col min="16132" max="16132" width="6.5703125" style="30" customWidth="1"/>
    <col min="16133" max="16133" width="4.5703125" style="30" customWidth="1"/>
    <col min="16134" max="16134" width="5.85546875" style="30" customWidth="1"/>
    <col min="16135" max="16135" width="6.7109375" style="30" customWidth="1"/>
    <col min="16136" max="16136" width="6.85546875" style="30" customWidth="1"/>
    <col min="16137" max="16137" width="6.42578125" style="30" customWidth="1"/>
    <col min="16138" max="16384" width="11.42578125" style="30"/>
  </cols>
  <sheetData>
    <row r="1" spans="1:19" ht="58.5" customHeight="1">
      <c r="A1" s="31"/>
      <c r="B1" s="32" t="s">
        <v>39</v>
      </c>
      <c r="C1" s="32" t="s">
        <v>314</v>
      </c>
      <c r="D1" s="32" t="s">
        <v>42</v>
      </c>
      <c r="E1" s="32" t="s">
        <v>41</v>
      </c>
      <c r="F1" s="32" t="s">
        <v>260</v>
      </c>
      <c r="G1" s="32" t="s">
        <v>38</v>
      </c>
      <c r="H1" s="32" t="s">
        <v>261</v>
      </c>
      <c r="I1" s="32" t="s">
        <v>45</v>
      </c>
      <c r="J1" s="32" t="s">
        <v>43</v>
      </c>
      <c r="K1" s="32" t="s">
        <v>290</v>
      </c>
      <c r="L1" s="32" t="s">
        <v>44</v>
      </c>
      <c r="M1" s="32">
        <v>168</v>
      </c>
      <c r="N1" s="32" t="s">
        <v>291</v>
      </c>
      <c r="O1" s="32" t="s">
        <v>292</v>
      </c>
      <c r="P1" s="32" t="s">
        <v>293</v>
      </c>
      <c r="Q1" s="32" t="s">
        <v>294</v>
      </c>
      <c r="R1" s="32" t="s">
        <v>295</v>
      </c>
      <c r="S1" s="32" t="s">
        <v>296</v>
      </c>
    </row>
    <row r="2" spans="1:19" ht="15.75">
      <c r="A2" s="157" t="s">
        <v>5</v>
      </c>
      <c r="B2" s="158"/>
      <c r="C2" s="158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36.75" customHeight="1">
      <c r="A3" s="159" t="s">
        <v>7</v>
      </c>
      <c r="B3" s="160"/>
      <c r="C3" s="160"/>
      <c r="D3" s="34"/>
      <c r="E3" s="34"/>
      <c r="F3" s="34"/>
      <c r="G3" s="34">
        <v>300</v>
      </c>
      <c r="H3" s="34"/>
      <c r="I3" s="35">
        <f t="shared" ref="I3:I8" si="0">SUM(B3:G3)</f>
        <v>300</v>
      </c>
      <c r="J3" s="34"/>
      <c r="K3" s="34">
        <v>280</v>
      </c>
      <c r="L3" s="34"/>
      <c r="M3" s="34">
        <v>225</v>
      </c>
      <c r="N3" s="34">
        <v>500</v>
      </c>
      <c r="O3" s="34">
        <v>250</v>
      </c>
      <c r="P3" s="34">
        <v>900</v>
      </c>
      <c r="Q3" s="34"/>
      <c r="R3" s="34">
        <v>780</v>
      </c>
      <c r="S3" s="35">
        <f t="shared" ref="S3:S8" si="1">SUM(J3:R3)</f>
        <v>2935</v>
      </c>
    </row>
    <row r="4" spans="1:19" ht="24" customHeight="1">
      <c r="A4" s="159" t="s">
        <v>116</v>
      </c>
      <c r="B4" s="160"/>
      <c r="C4" s="160"/>
      <c r="D4" s="34"/>
      <c r="E4" s="34"/>
      <c r="F4" s="34"/>
      <c r="G4" s="34">
        <v>250</v>
      </c>
      <c r="H4" s="34"/>
      <c r="I4" s="35">
        <f t="shared" si="0"/>
        <v>250</v>
      </c>
      <c r="J4" s="34"/>
      <c r="K4" s="34"/>
      <c r="L4" s="34"/>
      <c r="M4" s="34"/>
      <c r="N4" s="34"/>
      <c r="O4" s="34"/>
      <c r="P4" s="34"/>
      <c r="Q4" s="34"/>
      <c r="R4" s="34"/>
      <c r="S4" s="35">
        <f t="shared" si="1"/>
        <v>0</v>
      </c>
    </row>
    <row r="5" spans="1:19" ht="15.75" customHeight="1">
      <c r="A5" s="159" t="s">
        <v>37</v>
      </c>
      <c r="B5" s="160"/>
      <c r="C5" s="160"/>
      <c r="D5" s="34"/>
      <c r="E5" s="34"/>
      <c r="F5" s="34"/>
      <c r="G5" s="34">
        <v>250</v>
      </c>
      <c r="H5" s="34"/>
      <c r="I5" s="35">
        <f t="shared" si="0"/>
        <v>250</v>
      </c>
      <c r="J5" s="34"/>
      <c r="K5" s="34"/>
      <c r="L5" s="34"/>
      <c r="M5" s="34"/>
      <c r="N5" s="34"/>
      <c r="O5" s="34"/>
      <c r="P5" s="34"/>
      <c r="Q5" s="34"/>
      <c r="R5" s="34"/>
      <c r="S5" s="35">
        <f t="shared" si="1"/>
        <v>0</v>
      </c>
    </row>
    <row r="6" spans="1:19" ht="24" customHeight="1">
      <c r="A6" s="159" t="s">
        <v>117</v>
      </c>
      <c r="B6" s="160"/>
      <c r="C6" s="160"/>
      <c r="D6" s="34"/>
      <c r="E6" s="34"/>
      <c r="F6" s="34"/>
      <c r="G6" s="34">
        <v>250</v>
      </c>
      <c r="H6" s="34"/>
      <c r="I6" s="35">
        <f t="shared" si="0"/>
        <v>250</v>
      </c>
      <c r="J6" s="34"/>
      <c r="K6" s="34"/>
      <c r="L6" s="34"/>
      <c r="M6" s="34"/>
      <c r="N6" s="34"/>
      <c r="O6" s="34"/>
      <c r="P6" s="34"/>
      <c r="Q6" s="34"/>
      <c r="R6" s="34"/>
      <c r="S6" s="35">
        <f t="shared" si="1"/>
        <v>0</v>
      </c>
    </row>
    <row r="7" spans="1:19" ht="24" customHeight="1">
      <c r="A7" s="159" t="s">
        <v>142</v>
      </c>
      <c r="B7" s="34"/>
      <c r="C7" s="34"/>
      <c r="D7" s="34"/>
      <c r="E7" s="34"/>
      <c r="F7" s="34"/>
      <c r="G7" s="34"/>
      <c r="H7" s="34"/>
      <c r="I7" s="35">
        <f t="shared" si="0"/>
        <v>0</v>
      </c>
      <c r="J7" s="34"/>
      <c r="K7" s="34">
        <v>168</v>
      </c>
      <c r="L7" s="34"/>
      <c r="M7" s="34">
        <v>350</v>
      </c>
      <c r="N7" s="34">
        <v>350</v>
      </c>
      <c r="O7" s="34">
        <v>500</v>
      </c>
      <c r="P7" s="34">
        <v>1500</v>
      </c>
      <c r="Q7" s="34">
        <v>612</v>
      </c>
      <c r="R7" s="34">
        <v>780</v>
      </c>
      <c r="S7" s="35">
        <f t="shared" si="1"/>
        <v>4260</v>
      </c>
    </row>
    <row r="8" spans="1:19">
      <c r="A8" s="159" t="s">
        <v>13</v>
      </c>
      <c r="B8" s="160"/>
      <c r="C8" s="160"/>
      <c r="D8" s="34"/>
      <c r="E8" s="34"/>
      <c r="F8" s="34"/>
      <c r="G8" s="34"/>
      <c r="H8" s="34"/>
      <c r="I8" s="35">
        <f t="shared" si="0"/>
        <v>0</v>
      </c>
      <c r="J8" s="34"/>
      <c r="K8" s="34"/>
      <c r="L8" s="34"/>
      <c r="M8" s="34"/>
      <c r="N8" s="34"/>
      <c r="O8" s="34"/>
      <c r="P8" s="34"/>
      <c r="Q8" s="34"/>
      <c r="R8" s="34"/>
      <c r="S8" s="35">
        <f t="shared" si="1"/>
        <v>0</v>
      </c>
    </row>
    <row r="9" spans="1:19" ht="15.75">
      <c r="A9" s="157" t="s">
        <v>14</v>
      </c>
      <c r="B9" s="160"/>
      <c r="C9" s="160"/>
      <c r="D9" s="34"/>
      <c r="E9" s="34"/>
      <c r="F9" s="34"/>
      <c r="G9" s="34"/>
      <c r="H9" s="34"/>
      <c r="I9" s="161"/>
      <c r="J9" s="34"/>
      <c r="K9" s="34"/>
      <c r="L9" s="34"/>
      <c r="M9" s="34"/>
      <c r="N9" s="34"/>
      <c r="O9" s="34"/>
      <c r="P9" s="34"/>
      <c r="Q9" s="34"/>
      <c r="R9" s="34"/>
      <c r="S9" s="161"/>
    </row>
    <row r="10" spans="1:19">
      <c r="A10" s="159" t="s">
        <v>105</v>
      </c>
      <c r="B10" s="160"/>
      <c r="C10" s="160"/>
      <c r="D10" s="34"/>
      <c r="E10" s="34"/>
      <c r="F10" s="34"/>
      <c r="G10" s="34">
        <v>250</v>
      </c>
      <c r="H10" s="34"/>
      <c r="I10" s="35">
        <f t="shared" ref="I10:I25" si="2">SUM(B10:G10)</f>
        <v>250</v>
      </c>
      <c r="J10" s="34"/>
      <c r="K10" s="34">
        <v>280</v>
      </c>
      <c r="L10" s="34"/>
      <c r="M10" s="34"/>
      <c r="N10" s="34"/>
      <c r="O10" s="34">
        <v>500</v>
      </c>
      <c r="P10" s="34">
        <v>1220</v>
      </c>
      <c r="Q10" s="34">
        <v>510</v>
      </c>
      <c r="R10" s="34">
        <v>650</v>
      </c>
      <c r="S10" s="35">
        <f>SUM(J10:R10)</f>
        <v>3160</v>
      </c>
    </row>
    <row r="11" spans="1:19">
      <c r="A11" s="159" t="s">
        <v>15</v>
      </c>
      <c r="B11" s="160"/>
      <c r="C11" s="160"/>
      <c r="D11" s="34"/>
      <c r="E11" s="34"/>
      <c r="F11" s="34"/>
      <c r="G11" s="34">
        <v>250</v>
      </c>
      <c r="H11" s="34"/>
      <c r="I11" s="35">
        <f t="shared" si="2"/>
        <v>250</v>
      </c>
      <c r="J11" s="34">
        <v>270</v>
      </c>
      <c r="K11" s="34">
        <v>280</v>
      </c>
      <c r="L11" s="34">
        <v>250</v>
      </c>
      <c r="M11" s="34">
        <v>225</v>
      </c>
      <c r="N11" s="34">
        <v>500</v>
      </c>
      <c r="O11" s="34">
        <v>250</v>
      </c>
      <c r="P11" s="34">
        <v>640</v>
      </c>
      <c r="Q11" s="34"/>
      <c r="R11" s="34">
        <v>910</v>
      </c>
      <c r="S11" s="35">
        <f>SUM(J11:R11)</f>
        <v>3325</v>
      </c>
    </row>
    <row r="12" spans="1:19">
      <c r="A12" s="159" t="s">
        <v>188</v>
      </c>
      <c r="B12" s="160">
        <v>1705</v>
      </c>
      <c r="C12" s="160">
        <v>350</v>
      </c>
      <c r="D12" s="34">
        <v>1350</v>
      </c>
      <c r="E12" s="34"/>
      <c r="F12" s="34"/>
      <c r="G12" s="34">
        <v>600</v>
      </c>
      <c r="H12" s="34"/>
      <c r="I12" s="35">
        <f t="shared" si="2"/>
        <v>4005</v>
      </c>
      <c r="J12" s="34"/>
      <c r="K12" s="34"/>
      <c r="L12" s="34"/>
      <c r="M12" s="34"/>
      <c r="N12" s="34"/>
      <c r="O12" s="34"/>
      <c r="P12" s="34"/>
      <c r="Q12" s="34"/>
      <c r="R12" s="34"/>
      <c r="S12" s="35">
        <f t="shared" ref="S12:S25" si="3">SUM(J12:R12)</f>
        <v>0</v>
      </c>
    </row>
    <row r="13" spans="1:19">
      <c r="A13" s="159" t="s">
        <v>189</v>
      </c>
      <c r="B13" s="160">
        <v>3637</v>
      </c>
      <c r="C13" s="160">
        <v>1108</v>
      </c>
      <c r="D13" s="220">
        <v>3690</v>
      </c>
      <c r="E13" s="220">
        <v>3000</v>
      </c>
      <c r="F13" s="34"/>
      <c r="G13" s="34">
        <v>200</v>
      </c>
      <c r="H13" s="34"/>
      <c r="I13" s="35">
        <f t="shared" si="2"/>
        <v>11635</v>
      </c>
      <c r="J13" s="34"/>
      <c r="K13" s="34"/>
      <c r="L13" s="34"/>
      <c r="M13" s="34"/>
      <c r="N13" s="34"/>
      <c r="O13" s="34"/>
      <c r="P13" s="34"/>
      <c r="Q13" s="34"/>
      <c r="R13" s="34"/>
      <c r="S13" s="35">
        <f t="shared" si="3"/>
        <v>0</v>
      </c>
    </row>
    <row r="14" spans="1:19">
      <c r="A14" s="159" t="s">
        <v>190</v>
      </c>
      <c r="B14" s="160"/>
      <c r="C14" s="160"/>
      <c r="D14" s="34"/>
      <c r="E14" s="34"/>
      <c r="F14" s="34"/>
      <c r="G14" s="34">
        <v>240</v>
      </c>
      <c r="H14" s="34"/>
      <c r="I14" s="35">
        <f t="shared" si="2"/>
        <v>240</v>
      </c>
      <c r="J14" s="34"/>
      <c r="K14" s="34"/>
      <c r="L14" s="34"/>
      <c r="M14" s="34"/>
      <c r="N14" s="34"/>
      <c r="O14" s="34"/>
      <c r="P14" s="34"/>
      <c r="Q14" s="34"/>
      <c r="R14" s="34"/>
      <c r="S14" s="35">
        <f t="shared" si="3"/>
        <v>0</v>
      </c>
    </row>
    <row r="15" spans="1:19">
      <c r="A15" s="159" t="s">
        <v>191</v>
      </c>
      <c r="B15" s="160"/>
      <c r="C15" s="160"/>
      <c r="D15" s="34"/>
      <c r="E15" s="34"/>
      <c r="F15" s="34"/>
      <c r="G15" s="34">
        <v>320</v>
      </c>
      <c r="H15" s="34"/>
      <c r="I15" s="35">
        <f t="shared" si="2"/>
        <v>320</v>
      </c>
      <c r="J15" s="34"/>
      <c r="K15" s="34"/>
      <c r="L15" s="34"/>
      <c r="M15" s="34"/>
      <c r="N15" s="34"/>
      <c r="O15" s="34"/>
      <c r="P15" s="34"/>
      <c r="Q15" s="34"/>
      <c r="R15" s="34"/>
      <c r="S15" s="35">
        <f t="shared" si="3"/>
        <v>0</v>
      </c>
    </row>
    <row r="16" spans="1:19">
      <c r="A16" s="159" t="s">
        <v>192</v>
      </c>
      <c r="B16" s="160"/>
      <c r="C16" s="160"/>
      <c r="D16" s="34"/>
      <c r="E16" s="34"/>
      <c r="F16" s="34"/>
      <c r="G16" s="34">
        <v>120</v>
      </c>
      <c r="H16" s="34"/>
      <c r="I16" s="35">
        <f t="shared" si="2"/>
        <v>120</v>
      </c>
      <c r="J16" s="34"/>
      <c r="K16" s="34"/>
      <c r="L16" s="34"/>
      <c r="M16" s="34"/>
      <c r="N16" s="34"/>
      <c r="O16" s="34"/>
      <c r="P16" s="34"/>
      <c r="Q16" s="34"/>
      <c r="R16" s="34"/>
      <c r="S16" s="35">
        <f t="shared" si="3"/>
        <v>0</v>
      </c>
    </row>
    <row r="17" spans="1:19">
      <c r="A17" s="159" t="s">
        <v>193</v>
      </c>
      <c r="B17" s="160"/>
      <c r="C17" s="160"/>
      <c r="D17" s="34"/>
      <c r="E17" s="34"/>
      <c r="F17" s="34"/>
      <c r="G17" s="34">
        <v>700</v>
      </c>
      <c r="H17" s="34"/>
      <c r="I17" s="35">
        <f t="shared" si="2"/>
        <v>700</v>
      </c>
      <c r="J17" s="34"/>
      <c r="K17" s="34"/>
      <c r="L17" s="34"/>
      <c r="M17" s="34"/>
      <c r="N17" s="34"/>
      <c r="O17" s="34"/>
      <c r="P17" s="34"/>
      <c r="Q17" s="34"/>
      <c r="R17" s="34"/>
      <c r="S17" s="35">
        <f t="shared" si="3"/>
        <v>0</v>
      </c>
    </row>
    <row r="18" spans="1:19">
      <c r="A18" s="159" t="s">
        <v>194</v>
      </c>
      <c r="B18" s="160"/>
      <c r="C18" s="160"/>
      <c r="D18" s="34"/>
      <c r="E18" s="34"/>
      <c r="F18" s="34"/>
      <c r="G18" s="34"/>
      <c r="H18" s="34"/>
      <c r="I18" s="35">
        <f t="shared" si="2"/>
        <v>0</v>
      </c>
      <c r="J18" s="34"/>
      <c r="K18" s="34"/>
      <c r="L18" s="34"/>
      <c r="M18" s="34"/>
      <c r="N18" s="34"/>
      <c r="O18" s="34"/>
      <c r="P18" s="34"/>
      <c r="Q18" s="34"/>
      <c r="R18" s="34"/>
      <c r="S18" s="35">
        <f t="shared" si="3"/>
        <v>0</v>
      </c>
    </row>
    <row r="19" spans="1:19">
      <c r="A19" s="159" t="s">
        <v>195</v>
      </c>
      <c r="B19" s="160"/>
      <c r="C19" s="160"/>
      <c r="D19" s="34"/>
      <c r="E19" s="34"/>
      <c r="F19" s="34"/>
      <c r="G19" s="34">
        <v>120</v>
      </c>
      <c r="H19" s="34"/>
      <c r="I19" s="35">
        <f t="shared" si="2"/>
        <v>120</v>
      </c>
      <c r="J19" s="34"/>
      <c r="K19" s="34"/>
      <c r="L19" s="34"/>
      <c r="M19" s="34"/>
      <c r="N19" s="34"/>
      <c r="O19" s="34"/>
      <c r="P19" s="34"/>
      <c r="Q19" s="34"/>
      <c r="R19" s="34"/>
      <c r="S19" s="35">
        <f t="shared" si="3"/>
        <v>0</v>
      </c>
    </row>
    <row r="20" spans="1:19">
      <c r="A20" s="159" t="s">
        <v>196</v>
      </c>
      <c r="B20" s="160"/>
      <c r="C20" s="160"/>
      <c r="D20" s="34"/>
      <c r="E20" s="34"/>
      <c r="F20" s="34"/>
      <c r="G20" s="34">
        <v>100</v>
      </c>
      <c r="H20" s="34"/>
      <c r="I20" s="35">
        <f t="shared" si="2"/>
        <v>100</v>
      </c>
      <c r="J20" s="34"/>
      <c r="K20" s="34"/>
      <c r="L20" s="34"/>
      <c r="M20" s="34"/>
      <c r="N20" s="34"/>
      <c r="O20" s="34"/>
      <c r="P20" s="34"/>
      <c r="Q20" s="34"/>
      <c r="R20" s="34"/>
      <c r="S20" s="35">
        <f t="shared" si="3"/>
        <v>0</v>
      </c>
    </row>
    <row r="21" spans="1:19">
      <c r="A21" s="159" t="s">
        <v>197</v>
      </c>
      <c r="B21" s="160"/>
      <c r="C21" s="160"/>
      <c r="D21" s="34"/>
      <c r="E21" s="34"/>
      <c r="F21" s="34"/>
      <c r="G21" s="34"/>
      <c r="H21" s="34"/>
      <c r="I21" s="35">
        <f t="shared" si="2"/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35">
        <f t="shared" si="3"/>
        <v>0</v>
      </c>
    </row>
    <row r="22" spans="1:19">
      <c r="A22" s="159" t="s">
        <v>198</v>
      </c>
      <c r="B22" s="160"/>
      <c r="C22" s="160"/>
      <c r="D22" s="34"/>
      <c r="E22" s="34"/>
      <c r="F22" s="34"/>
      <c r="G22" s="34"/>
      <c r="H22" s="34"/>
      <c r="I22" s="35">
        <f t="shared" si="2"/>
        <v>0</v>
      </c>
      <c r="J22" s="34"/>
      <c r="K22" s="34"/>
      <c r="L22" s="34"/>
      <c r="M22" s="34"/>
      <c r="N22" s="34"/>
      <c r="O22" s="34"/>
      <c r="P22" s="34"/>
      <c r="Q22" s="34"/>
      <c r="R22" s="34"/>
      <c r="S22" s="35">
        <f t="shared" si="3"/>
        <v>0</v>
      </c>
    </row>
    <row r="23" spans="1:19">
      <c r="A23" s="159" t="s">
        <v>199</v>
      </c>
      <c r="B23" s="160"/>
      <c r="C23" s="160"/>
      <c r="D23" s="34"/>
      <c r="E23" s="34"/>
      <c r="F23" s="34"/>
      <c r="G23" s="34">
        <v>100</v>
      </c>
      <c r="H23" s="34"/>
      <c r="I23" s="35">
        <f t="shared" si="2"/>
        <v>100</v>
      </c>
      <c r="J23" s="34"/>
      <c r="K23" s="34"/>
      <c r="L23" s="34"/>
      <c r="M23" s="34"/>
      <c r="N23" s="34"/>
      <c r="O23" s="34"/>
      <c r="P23" s="34"/>
      <c r="Q23" s="34"/>
      <c r="R23" s="34"/>
      <c r="S23" s="35">
        <f t="shared" si="3"/>
        <v>0</v>
      </c>
    </row>
    <row r="24" spans="1:19">
      <c r="A24" s="159" t="s">
        <v>20</v>
      </c>
      <c r="B24" s="160"/>
      <c r="C24" s="160"/>
      <c r="D24" s="34"/>
      <c r="E24" s="34"/>
      <c r="F24" s="34"/>
      <c r="G24" s="34">
        <v>240</v>
      </c>
      <c r="H24" s="34"/>
      <c r="I24" s="35">
        <f t="shared" si="2"/>
        <v>240</v>
      </c>
      <c r="J24" s="34"/>
      <c r="K24" s="34"/>
      <c r="L24" s="34"/>
      <c r="M24" s="34"/>
      <c r="N24" s="34"/>
      <c r="O24" s="34"/>
      <c r="P24" s="34"/>
      <c r="Q24" s="34"/>
      <c r="R24" s="34"/>
      <c r="S24" s="35">
        <f t="shared" si="3"/>
        <v>0</v>
      </c>
    </row>
    <row r="25" spans="1:19">
      <c r="A25" s="159" t="s">
        <v>109</v>
      </c>
      <c r="B25" s="160"/>
      <c r="C25" s="160"/>
      <c r="D25" s="34"/>
      <c r="E25" s="34"/>
      <c r="F25" s="34"/>
      <c r="G25" s="34">
        <v>400</v>
      </c>
      <c r="H25" s="34"/>
      <c r="I25" s="35">
        <f t="shared" si="2"/>
        <v>400</v>
      </c>
      <c r="J25" s="34"/>
      <c r="K25" s="34"/>
      <c r="L25" s="34"/>
      <c r="M25" s="34"/>
      <c r="N25" s="34"/>
      <c r="O25" s="34"/>
      <c r="P25" s="34"/>
      <c r="Q25" s="34"/>
      <c r="R25" s="34"/>
      <c r="S25" s="35">
        <f t="shared" si="3"/>
        <v>0</v>
      </c>
    </row>
    <row r="26" spans="1:19" ht="15.75">
      <c r="A26" s="157" t="s">
        <v>21</v>
      </c>
      <c r="B26" s="160"/>
      <c r="C26" s="160"/>
      <c r="D26" s="34"/>
      <c r="E26" s="34"/>
      <c r="F26" s="34"/>
      <c r="G26" s="34"/>
      <c r="H26" s="34"/>
      <c r="I26" s="161"/>
      <c r="J26" s="34"/>
      <c r="K26" s="34"/>
      <c r="L26" s="34"/>
      <c r="M26" s="34"/>
      <c r="N26" s="34"/>
      <c r="O26" s="34"/>
      <c r="P26" s="34"/>
      <c r="Q26" s="34"/>
      <c r="R26" s="34"/>
      <c r="S26" s="161"/>
    </row>
    <row r="27" spans="1:19">
      <c r="A27" s="159" t="s">
        <v>262</v>
      </c>
      <c r="B27" s="160">
        <v>1705</v>
      </c>
      <c r="C27" s="160">
        <v>320</v>
      </c>
      <c r="D27" s="34">
        <v>905</v>
      </c>
      <c r="E27" s="34">
        <v>1100</v>
      </c>
      <c r="F27" s="34">
        <v>240</v>
      </c>
      <c r="G27" s="34"/>
      <c r="H27" s="34"/>
      <c r="I27" s="35">
        <f>SUM(B27:G27)</f>
        <v>4270</v>
      </c>
      <c r="J27" s="34"/>
      <c r="K27" s="34"/>
      <c r="L27" s="34"/>
      <c r="M27" s="34"/>
      <c r="N27" s="34"/>
      <c r="O27" s="34"/>
      <c r="P27" s="34"/>
      <c r="Q27" s="34"/>
      <c r="R27" s="34"/>
      <c r="S27" s="35">
        <f t="shared" ref="S27:S33" si="4">SUM(J27:R27)</f>
        <v>0</v>
      </c>
    </row>
    <row r="28" spans="1:19">
      <c r="A28" s="159" t="s">
        <v>6</v>
      </c>
      <c r="B28" s="160">
        <v>445</v>
      </c>
      <c r="C28" s="160">
        <v>340</v>
      </c>
      <c r="D28" s="34">
        <v>1440</v>
      </c>
      <c r="E28" s="34"/>
      <c r="F28" s="34"/>
      <c r="G28" s="34">
        <v>525</v>
      </c>
      <c r="H28" s="34"/>
      <c r="I28" s="35">
        <f>SUM(B28:G28)</f>
        <v>2750</v>
      </c>
      <c r="J28" s="34"/>
      <c r="K28" s="34"/>
      <c r="L28" s="34"/>
      <c r="M28" s="34"/>
      <c r="N28" s="34"/>
      <c r="O28" s="34"/>
      <c r="P28" s="34"/>
      <c r="Q28" s="34"/>
      <c r="R28" s="34"/>
      <c r="S28" s="35">
        <f t="shared" si="4"/>
        <v>0</v>
      </c>
    </row>
    <row r="29" spans="1:19">
      <c r="A29" s="159" t="s">
        <v>23</v>
      </c>
      <c r="B29" s="160"/>
      <c r="C29" s="160"/>
      <c r="D29" s="34"/>
      <c r="E29" s="34"/>
      <c r="F29" s="34"/>
      <c r="G29" s="34"/>
      <c r="H29" s="34"/>
      <c r="I29" s="35"/>
      <c r="J29" s="34"/>
      <c r="K29" s="34"/>
      <c r="L29" s="34"/>
      <c r="M29" s="34"/>
      <c r="N29" s="34"/>
      <c r="O29" s="34"/>
      <c r="P29" s="34"/>
      <c r="Q29" s="34"/>
      <c r="R29" s="34"/>
      <c r="S29" s="35">
        <f t="shared" si="4"/>
        <v>0</v>
      </c>
    </row>
    <row r="30" spans="1:19" ht="12.75" customHeight="1">
      <c r="A30" s="159" t="s">
        <v>24</v>
      </c>
      <c r="B30" s="160"/>
      <c r="C30" s="160"/>
      <c r="D30" s="34"/>
      <c r="E30" s="34"/>
      <c r="F30" s="34"/>
      <c r="G30" s="34"/>
      <c r="H30" s="34"/>
      <c r="I30" s="35"/>
      <c r="J30" s="34"/>
      <c r="K30" s="34"/>
      <c r="L30" s="34"/>
      <c r="M30" s="34"/>
      <c r="N30" s="34"/>
      <c r="O30" s="34"/>
      <c r="P30" s="34"/>
      <c r="Q30" s="34"/>
      <c r="R30" s="34"/>
      <c r="S30" s="35">
        <f t="shared" si="4"/>
        <v>0</v>
      </c>
    </row>
    <row r="31" spans="1:19">
      <c r="A31" s="159" t="s">
        <v>25</v>
      </c>
      <c r="B31" s="160"/>
      <c r="C31" s="160"/>
      <c r="D31" s="34"/>
      <c r="E31" s="34"/>
      <c r="F31" s="34"/>
      <c r="G31" s="34"/>
      <c r="H31" s="34"/>
      <c r="I31" s="35"/>
      <c r="J31" s="34"/>
      <c r="K31" s="34"/>
      <c r="L31" s="34"/>
      <c r="M31" s="34"/>
      <c r="N31" s="34"/>
      <c r="O31" s="34"/>
      <c r="P31" s="34"/>
      <c r="Q31" s="34"/>
      <c r="R31" s="34"/>
      <c r="S31" s="35">
        <f t="shared" si="4"/>
        <v>0</v>
      </c>
    </row>
    <row r="32" spans="1:19">
      <c r="A32" s="159" t="s">
        <v>26</v>
      </c>
      <c r="B32" s="160"/>
      <c r="C32" s="160"/>
      <c r="D32" s="34"/>
      <c r="E32" s="34"/>
      <c r="F32" s="34"/>
      <c r="G32" s="34"/>
      <c r="H32" s="34"/>
      <c r="I32" s="35"/>
      <c r="J32" s="34"/>
      <c r="K32" s="34"/>
      <c r="L32" s="34"/>
      <c r="M32" s="34"/>
      <c r="N32" s="34"/>
      <c r="O32" s="34"/>
      <c r="P32" s="34"/>
      <c r="Q32" s="34"/>
      <c r="R32" s="34"/>
      <c r="S32" s="35">
        <f t="shared" si="4"/>
        <v>0</v>
      </c>
    </row>
    <row r="33" spans="1:19">
      <c r="A33" s="159" t="s">
        <v>130</v>
      </c>
      <c r="B33" s="160"/>
      <c r="C33" s="160"/>
      <c r="D33" s="34"/>
      <c r="E33" s="34"/>
      <c r="F33" s="34"/>
      <c r="G33" s="34"/>
      <c r="H33" s="34"/>
      <c r="I33" s="35">
        <f>SUM(B33:G33)</f>
        <v>0</v>
      </c>
      <c r="J33" s="34"/>
      <c r="K33" s="34"/>
      <c r="L33" s="34"/>
      <c r="M33" s="34"/>
      <c r="N33" s="34"/>
      <c r="O33" s="34"/>
      <c r="P33" s="34"/>
      <c r="Q33" s="34"/>
      <c r="R33" s="34"/>
      <c r="S33" s="35">
        <f t="shared" si="4"/>
        <v>0</v>
      </c>
    </row>
    <row r="34" spans="1:19" ht="15.75">
      <c r="A34" s="157" t="s">
        <v>118</v>
      </c>
      <c r="B34" s="160"/>
      <c r="C34" s="160"/>
      <c r="D34" s="34"/>
      <c r="E34" s="34"/>
      <c r="F34" s="34"/>
      <c r="G34" s="34"/>
      <c r="H34" s="34"/>
      <c r="I34" s="161"/>
      <c r="J34" s="34"/>
      <c r="K34" s="34"/>
      <c r="L34" s="34"/>
      <c r="M34" s="34"/>
      <c r="N34" s="34"/>
      <c r="O34" s="34"/>
      <c r="P34" s="34"/>
      <c r="Q34" s="34"/>
      <c r="R34" s="34"/>
      <c r="S34" s="161"/>
    </row>
    <row r="35" spans="1:19">
      <c r="A35" s="159" t="s">
        <v>8</v>
      </c>
      <c r="B35" s="160"/>
      <c r="C35" s="160"/>
      <c r="D35" s="34"/>
      <c r="E35" s="34"/>
      <c r="F35" s="34"/>
      <c r="G35" s="34"/>
      <c r="H35" s="34"/>
      <c r="I35" s="35"/>
      <c r="J35" s="34"/>
      <c r="K35" s="34"/>
      <c r="L35" s="34"/>
      <c r="M35" s="34"/>
      <c r="N35" s="34"/>
      <c r="O35" s="34"/>
      <c r="P35" s="34"/>
      <c r="Q35" s="34"/>
      <c r="R35" s="34"/>
      <c r="S35" s="35">
        <f t="shared" ref="S35:S39" si="5">SUM(J35:R35)</f>
        <v>0</v>
      </c>
    </row>
    <row r="36" spans="1:19">
      <c r="A36" s="159" t="s">
        <v>36</v>
      </c>
      <c r="B36" s="160"/>
      <c r="C36" s="160"/>
      <c r="D36" s="34"/>
      <c r="E36" s="34"/>
      <c r="F36" s="34"/>
      <c r="G36" s="34"/>
      <c r="H36" s="34"/>
      <c r="I36" s="35"/>
      <c r="J36" s="34"/>
      <c r="K36" s="34"/>
      <c r="L36" s="34"/>
      <c r="M36" s="34"/>
      <c r="N36" s="34"/>
      <c r="O36" s="34"/>
      <c r="P36" s="34"/>
      <c r="Q36" s="34"/>
      <c r="R36" s="34"/>
      <c r="S36" s="35">
        <f t="shared" si="5"/>
        <v>0</v>
      </c>
    </row>
    <row r="37" spans="1:19">
      <c r="A37" s="159" t="s">
        <v>9</v>
      </c>
      <c r="B37" s="160"/>
      <c r="C37" s="160"/>
      <c r="D37" s="34"/>
      <c r="E37" s="34"/>
      <c r="F37" s="34"/>
      <c r="G37" s="34"/>
      <c r="H37" s="34"/>
      <c r="I37" s="35"/>
      <c r="J37" s="34"/>
      <c r="K37" s="34"/>
      <c r="L37" s="34"/>
      <c r="M37" s="34"/>
      <c r="N37" s="34"/>
      <c r="O37" s="34"/>
      <c r="P37" s="34"/>
      <c r="Q37" s="34"/>
      <c r="R37" s="34"/>
      <c r="S37" s="35">
        <f t="shared" si="5"/>
        <v>0</v>
      </c>
    </row>
    <row r="38" spans="1:19">
      <c r="A38" s="159" t="s">
        <v>35</v>
      </c>
      <c r="B38" s="160"/>
      <c r="C38" s="160"/>
      <c r="D38" s="34"/>
      <c r="E38" s="34"/>
      <c r="F38" s="34"/>
      <c r="G38" s="34"/>
      <c r="H38" s="34"/>
      <c r="I38" s="35"/>
      <c r="J38" s="34"/>
      <c r="K38" s="34"/>
      <c r="L38" s="34"/>
      <c r="M38" s="34"/>
      <c r="N38" s="34"/>
      <c r="O38" s="34"/>
      <c r="P38" s="34"/>
      <c r="Q38" s="34"/>
      <c r="R38" s="34"/>
      <c r="S38" s="35">
        <f t="shared" si="5"/>
        <v>0</v>
      </c>
    </row>
    <row r="39" spans="1:19">
      <c r="A39" s="159" t="s">
        <v>22</v>
      </c>
      <c r="B39" s="160"/>
      <c r="C39" s="160"/>
      <c r="D39" s="34"/>
      <c r="E39" s="34"/>
      <c r="F39" s="34"/>
      <c r="G39" s="34"/>
      <c r="H39" s="34"/>
      <c r="I39" s="35"/>
      <c r="J39" s="34"/>
      <c r="K39" s="34"/>
      <c r="L39" s="34"/>
      <c r="M39" s="34"/>
      <c r="N39" s="34"/>
      <c r="O39" s="34"/>
      <c r="P39" s="34"/>
      <c r="Q39" s="34"/>
      <c r="R39" s="34"/>
      <c r="S39" s="35">
        <f t="shared" si="5"/>
        <v>0</v>
      </c>
    </row>
    <row r="40" spans="1:19" ht="15.75">
      <c r="A40" s="157" t="s">
        <v>120</v>
      </c>
      <c r="B40" s="160"/>
      <c r="C40" s="160"/>
      <c r="D40" s="34"/>
      <c r="E40" s="34"/>
      <c r="F40" s="34"/>
      <c r="G40" s="34"/>
      <c r="H40" s="34"/>
      <c r="I40" s="161"/>
      <c r="J40" s="34"/>
      <c r="K40" s="34"/>
      <c r="L40" s="34"/>
      <c r="M40" s="34"/>
      <c r="N40" s="34"/>
      <c r="O40" s="34"/>
      <c r="P40" s="34"/>
      <c r="Q40" s="34"/>
      <c r="R40" s="34"/>
      <c r="S40" s="161"/>
    </row>
    <row r="41" spans="1:19" ht="15" customHeight="1">
      <c r="A41" s="159" t="s">
        <v>288</v>
      </c>
      <c r="B41" s="160"/>
      <c r="C41" s="160"/>
      <c r="D41" s="34"/>
      <c r="E41" s="34"/>
      <c r="F41" s="34"/>
      <c r="G41" s="34"/>
      <c r="H41" s="34"/>
      <c r="I41" s="35">
        <f>SUM(B41:H41)</f>
        <v>0</v>
      </c>
      <c r="J41" s="34"/>
      <c r="K41" s="34">
        <v>280</v>
      </c>
      <c r="L41" s="34">
        <v>500</v>
      </c>
      <c r="M41" s="34"/>
      <c r="N41" s="34">
        <v>500</v>
      </c>
      <c r="O41" s="34">
        <v>500</v>
      </c>
      <c r="P41" s="34">
        <v>1500</v>
      </c>
      <c r="Q41" s="34">
        <v>612</v>
      </c>
      <c r="R41" s="34">
        <v>780</v>
      </c>
      <c r="S41" s="35">
        <f>SUM(J41:R41)</f>
        <v>4672</v>
      </c>
    </row>
    <row r="42" spans="1:19" ht="15" customHeight="1">
      <c r="A42" s="159" t="s">
        <v>11</v>
      </c>
      <c r="B42" s="160"/>
      <c r="C42" s="160"/>
      <c r="D42" s="34"/>
      <c r="E42" s="34"/>
      <c r="F42" s="34"/>
      <c r="G42" s="34"/>
      <c r="H42" s="34"/>
      <c r="I42" s="35"/>
      <c r="J42" s="34"/>
      <c r="K42" s="34"/>
      <c r="L42" s="34"/>
      <c r="M42" s="34"/>
      <c r="N42" s="34"/>
      <c r="O42" s="34"/>
      <c r="P42" s="34"/>
      <c r="Q42" s="34"/>
      <c r="R42" s="34"/>
      <c r="S42" s="35">
        <f t="shared" ref="S42:S47" si="6">SUM(J42:R42)</f>
        <v>0</v>
      </c>
    </row>
    <row r="43" spans="1:19" ht="15" customHeight="1">
      <c r="A43" s="159" t="s">
        <v>10</v>
      </c>
      <c r="B43" s="160"/>
      <c r="C43" s="160"/>
      <c r="D43" s="34"/>
      <c r="E43" s="34"/>
      <c r="F43" s="34"/>
      <c r="G43" s="34"/>
      <c r="H43" s="34"/>
      <c r="I43" s="35"/>
      <c r="J43" s="34"/>
      <c r="K43" s="34"/>
      <c r="L43" s="34"/>
      <c r="M43" s="34"/>
      <c r="N43" s="34"/>
      <c r="O43" s="34"/>
      <c r="P43" s="34"/>
      <c r="Q43" s="34"/>
      <c r="R43" s="34"/>
      <c r="S43" s="35">
        <f t="shared" si="6"/>
        <v>0</v>
      </c>
    </row>
    <row r="44" spans="1:19">
      <c r="A44" s="159" t="s">
        <v>18</v>
      </c>
      <c r="B44" s="160"/>
      <c r="C44" s="160"/>
      <c r="D44" s="34"/>
      <c r="E44" s="34"/>
      <c r="F44" s="34"/>
      <c r="G44" s="34"/>
      <c r="H44" s="34"/>
      <c r="I44" s="35"/>
      <c r="J44" s="34"/>
      <c r="K44" s="34"/>
      <c r="L44" s="34"/>
      <c r="M44" s="34"/>
      <c r="N44" s="34"/>
      <c r="O44" s="34"/>
      <c r="P44" s="34"/>
      <c r="Q44" s="34"/>
      <c r="R44" s="34"/>
      <c r="S44" s="35">
        <f t="shared" si="6"/>
        <v>0</v>
      </c>
    </row>
    <row r="45" spans="1:19">
      <c r="A45" s="159" t="s">
        <v>12</v>
      </c>
      <c r="B45" s="160"/>
      <c r="C45" s="160"/>
      <c r="D45" s="34"/>
      <c r="E45" s="34"/>
      <c r="F45" s="34"/>
      <c r="G45" s="34"/>
      <c r="H45" s="34"/>
      <c r="I45" s="35"/>
      <c r="J45" s="34"/>
      <c r="K45" s="34"/>
      <c r="L45" s="34"/>
      <c r="M45" s="34"/>
      <c r="N45" s="34"/>
      <c r="O45" s="34"/>
      <c r="P45" s="34"/>
      <c r="Q45" s="34"/>
      <c r="R45" s="34"/>
      <c r="S45" s="35">
        <f t="shared" si="6"/>
        <v>0</v>
      </c>
    </row>
    <row r="46" spans="1:19">
      <c r="A46" s="159" t="s">
        <v>16</v>
      </c>
      <c r="B46" s="160"/>
      <c r="C46" s="160"/>
      <c r="D46" s="34"/>
      <c r="E46" s="34"/>
      <c r="F46" s="34"/>
      <c r="G46" s="34"/>
      <c r="H46" s="34"/>
      <c r="I46" s="35"/>
      <c r="J46" s="34"/>
      <c r="K46" s="34"/>
      <c r="L46" s="34"/>
      <c r="M46" s="34"/>
      <c r="N46" s="34"/>
      <c r="O46" s="34"/>
      <c r="P46" s="34"/>
      <c r="Q46" s="34"/>
      <c r="R46" s="34"/>
      <c r="S46" s="35">
        <f t="shared" si="6"/>
        <v>0</v>
      </c>
    </row>
    <row r="47" spans="1:19">
      <c r="A47" s="159" t="s">
        <v>138</v>
      </c>
      <c r="B47" s="160"/>
      <c r="C47" s="160"/>
      <c r="D47" s="34"/>
      <c r="E47" s="34"/>
      <c r="F47" s="34"/>
      <c r="G47" s="34"/>
      <c r="H47" s="34"/>
      <c r="I47" s="35"/>
      <c r="J47" s="34"/>
      <c r="K47" s="34"/>
      <c r="L47" s="34"/>
      <c r="M47" s="34"/>
      <c r="N47" s="34"/>
      <c r="O47" s="34"/>
      <c r="P47" s="34"/>
      <c r="Q47" s="34"/>
      <c r="R47" s="34"/>
      <c r="S47" s="35">
        <f t="shared" si="6"/>
        <v>0</v>
      </c>
    </row>
    <row r="48" spans="1:19" ht="15.75">
      <c r="A48" s="157" t="s">
        <v>29</v>
      </c>
      <c r="B48" s="160"/>
      <c r="C48" s="160"/>
      <c r="D48" s="34"/>
      <c r="E48" s="34"/>
      <c r="F48" s="34"/>
      <c r="G48" s="34"/>
      <c r="H48" s="34"/>
      <c r="I48" s="161"/>
      <c r="J48" s="34"/>
      <c r="K48" s="34"/>
      <c r="L48" s="34"/>
      <c r="M48" s="34"/>
      <c r="N48" s="34"/>
      <c r="O48" s="34"/>
      <c r="P48" s="34"/>
      <c r="Q48" s="34"/>
      <c r="R48" s="34"/>
      <c r="S48" s="161"/>
    </row>
    <row r="49" spans="1:19">
      <c r="A49" s="159" t="s">
        <v>132</v>
      </c>
      <c r="B49" s="160"/>
      <c r="C49" s="160"/>
      <c r="D49" s="34"/>
      <c r="E49" s="34"/>
      <c r="F49" s="34"/>
      <c r="G49" s="34"/>
      <c r="H49" s="34"/>
      <c r="I49" s="35"/>
      <c r="J49" s="34"/>
      <c r="K49" s="34"/>
      <c r="L49" s="34"/>
      <c r="M49" s="34"/>
      <c r="N49" s="34"/>
      <c r="O49" s="34"/>
      <c r="P49" s="34"/>
      <c r="Q49" s="34"/>
      <c r="R49" s="34"/>
      <c r="S49" s="35">
        <f t="shared" ref="S49:S58" si="7">SUM(J49:R49)</f>
        <v>0</v>
      </c>
    </row>
    <row r="50" spans="1:19">
      <c r="A50" s="159" t="s">
        <v>342</v>
      </c>
      <c r="B50" s="160">
        <v>2002</v>
      </c>
      <c r="C50" s="160"/>
      <c r="D50" s="34">
        <v>1206.57</v>
      </c>
      <c r="E50" s="34"/>
      <c r="F50" s="34">
        <v>1500</v>
      </c>
      <c r="G50" s="34"/>
      <c r="H50" s="34"/>
      <c r="I50" s="35">
        <f>SUM(B50:H50)</f>
        <v>4708.57</v>
      </c>
      <c r="J50" s="34"/>
      <c r="K50" s="34"/>
      <c r="L50" s="34"/>
      <c r="M50" s="34"/>
      <c r="N50" s="34"/>
      <c r="O50" s="34"/>
      <c r="P50" s="34"/>
      <c r="Q50" s="34"/>
      <c r="R50" s="34"/>
      <c r="S50" s="35"/>
    </row>
    <row r="51" spans="1:19">
      <c r="A51" s="159" t="s">
        <v>133</v>
      </c>
      <c r="B51" s="160">
        <v>708.76</v>
      </c>
      <c r="C51" s="160"/>
      <c r="D51" s="34">
        <v>0</v>
      </c>
      <c r="E51" s="34"/>
      <c r="F51" s="34"/>
      <c r="G51" s="34"/>
      <c r="H51" s="34"/>
      <c r="I51" s="35"/>
      <c r="J51" s="34"/>
      <c r="K51" s="34"/>
      <c r="L51" s="34"/>
      <c r="M51" s="34"/>
      <c r="N51" s="34"/>
      <c r="O51" s="34"/>
      <c r="P51" s="34"/>
      <c r="Q51" s="34"/>
      <c r="R51" s="34"/>
      <c r="S51" s="35">
        <f t="shared" si="7"/>
        <v>0</v>
      </c>
    </row>
    <row r="52" spans="1:19">
      <c r="A52" s="159" t="s">
        <v>131</v>
      </c>
      <c r="B52" s="160"/>
      <c r="C52" s="160"/>
      <c r="D52" s="34"/>
      <c r="E52" s="34"/>
      <c r="F52" s="34"/>
      <c r="G52" s="34"/>
      <c r="H52" s="34"/>
      <c r="I52" s="35"/>
      <c r="J52" s="34"/>
      <c r="K52" s="34"/>
      <c r="L52" s="34"/>
      <c r="M52" s="34"/>
      <c r="N52" s="34"/>
      <c r="O52" s="34"/>
      <c r="P52" s="34"/>
      <c r="Q52" s="34"/>
      <c r="R52" s="34"/>
      <c r="S52" s="35">
        <f t="shared" si="7"/>
        <v>0</v>
      </c>
    </row>
    <row r="53" spans="1:19">
      <c r="A53" s="159" t="s">
        <v>107</v>
      </c>
      <c r="B53" s="160"/>
      <c r="C53" s="160"/>
      <c r="D53" s="34"/>
      <c r="E53" s="34"/>
      <c r="F53" s="34"/>
      <c r="G53" s="34"/>
      <c r="H53" s="34"/>
      <c r="I53" s="35"/>
      <c r="J53" s="34"/>
      <c r="K53" s="34"/>
      <c r="L53" s="34"/>
      <c r="M53" s="34"/>
      <c r="N53" s="34"/>
      <c r="O53" s="34"/>
      <c r="P53" s="34"/>
      <c r="Q53" s="34"/>
      <c r="R53" s="34"/>
      <c r="S53" s="35">
        <f t="shared" si="7"/>
        <v>0</v>
      </c>
    </row>
    <row r="54" spans="1:19">
      <c r="A54" s="159" t="s">
        <v>30</v>
      </c>
      <c r="B54" s="160"/>
      <c r="C54" s="160"/>
      <c r="D54" s="34"/>
      <c r="E54" s="34"/>
      <c r="F54" s="34"/>
      <c r="G54" s="34"/>
      <c r="H54" s="34"/>
      <c r="I54" s="35"/>
      <c r="J54" s="34"/>
      <c r="K54" s="34"/>
      <c r="L54" s="34"/>
      <c r="M54" s="34"/>
      <c r="N54" s="34"/>
      <c r="O54" s="34"/>
      <c r="P54" s="34"/>
      <c r="Q54" s="34"/>
      <c r="R54" s="34"/>
      <c r="S54" s="35">
        <f t="shared" si="7"/>
        <v>0</v>
      </c>
    </row>
    <row r="55" spans="1:19">
      <c r="A55" s="159" t="s">
        <v>33</v>
      </c>
      <c r="B55" s="160"/>
      <c r="C55" s="160"/>
      <c r="D55" s="34"/>
      <c r="E55" s="34"/>
      <c r="F55" s="34"/>
      <c r="G55" s="34"/>
      <c r="H55" s="34"/>
      <c r="I55" s="35"/>
      <c r="J55" s="34"/>
      <c r="K55" s="34"/>
      <c r="L55" s="34"/>
      <c r="M55" s="34"/>
      <c r="N55" s="34"/>
      <c r="O55" s="34"/>
      <c r="P55" s="34"/>
      <c r="Q55" s="34"/>
      <c r="R55" s="34"/>
      <c r="S55" s="35">
        <f t="shared" si="7"/>
        <v>0</v>
      </c>
    </row>
    <row r="56" spans="1:19">
      <c r="A56" s="159" t="s">
        <v>141</v>
      </c>
      <c r="B56" s="160"/>
      <c r="C56" s="160"/>
      <c r="D56" s="34"/>
      <c r="E56" s="34"/>
      <c r="F56" s="34"/>
      <c r="G56" s="34"/>
      <c r="H56" s="34"/>
      <c r="I56" s="35"/>
      <c r="J56" s="34"/>
      <c r="K56" s="34"/>
      <c r="L56" s="34"/>
      <c r="M56" s="34"/>
      <c r="N56" s="34"/>
      <c r="O56" s="34"/>
      <c r="P56" s="34"/>
      <c r="Q56" s="34"/>
      <c r="R56" s="34"/>
      <c r="S56" s="35">
        <f t="shared" si="7"/>
        <v>0</v>
      </c>
    </row>
    <row r="57" spans="1:19">
      <c r="A57" s="159" t="s">
        <v>140</v>
      </c>
      <c r="B57" s="160"/>
      <c r="C57" s="160"/>
      <c r="D57" s="34"/>
      <c r="E57" s="34"/>
      <c r="F57" s="34"/>
      <c r="G57" s="34"/>
      <c r="H57" s="34"/>
      <c r="I57" s="35"/>
      <c r="J57" s="34"/>
      <c r="K57" s="34"/>
      <c r="L57" s="34"/>
      <c r="M57" s="34"/>
      <c r="N57" s="34"/>
      <c r="O57" s="34"/>
      <c r="P57" s="34"/>
      <c r="Q57" s="34"/>
      <c r="R57" s="34"/>
      <c r="S57" s="35">
        <f t="shared" si="7"/>
        <v>0</v>
      </c>
    </row>
    <row r="58" spans="1:19">
      <c r="A58" s="159" t="s">
        <v>126</v>
      </c>
      <c r="B58" s="160"/>
      <c r="C58" s="160"/>
      <c r="D58" s="34"/>
      <c r="E58" s="34"/>
      <c r="F58" s="34"/>
      <c r="G58" s="34"/>
      <c r="H58" s="34"/>
      <c r="I58" s="35"/>
      <c r="J58" s="34"/>
      <c r="K58" s="34"/>
      <c r="L58" s="34"/>
      <c r="M58" s="34"/>
      <c r="N58" s="34"/>
      <c r="O58" s="34"/>
      <c r="P58" s="34"/>
      <c r="Q58" s="34"/>
      <c r="R58" s="34"/>
      <c r="S58" s="35">
        <f t="shared" si="7"/>
        <v>0</v>
      </c>
    </row>
    <row r="59" spans="1:19">
      <c r="B59" s="186"/>
      <c r="C59" s="186"/>
      <c r="D59" s="186"/>
      <c r="E59" s="186"/>
      <c r="F59" s="186"/>
      <c r="G59" s="186"/>
      <c r="H59" s="186"/>
      <c r="S59" s="30">
        <f>SUM(S41:S58,S3:S58)-S7</f>
        <v>18764</v>
      </c>
    </row>
    <row r="61" spans="1:19">
      <c r="B61" s="187"/>
      <c r="C61" s="187"/>
      <c r="D61" s="187"/>
      <c r="E61" s="187"/>
      <c r="F61" s="187"/>
      <c r="G61" s="187"/>
      <c r="H61" s="187"/>
      <c r="I61" s="187"/>
    </row>
    <row r="62" spans="1:19">
      <c r="B62" s="187"/>
      <c r="C62" s="187"/>
      <c r="D62" s="187"/>
      <c r="E62" s="187"/>
      <c r="F62" s="187"/>
      <c r="G62" s="187"/>
      <c r="H62" s="187"/>
      <c r="I62" s="187"/>
    </row>
    <row r="64" spans="1:19">
      <c r="H64" s="36"/>
    </row>
    <row r="65" spans="1:7">
      <c r="A65" s="36"/>
      <c r="B65" s="36"/>
      <c r="C65" s="36"/>
    </row>
    <row r="69" spans="1:7">
      <c r="A69" s="21"/>
      <c r="B69"/>
      <c r="C69"/>
      <c r="D69"/>
      <c r="E69"/>
      <c r="F69"/>
      <c r="G69"/>
    </row>
    <row r="70" spans="1:7">
      <c r="A70" s="21"/>
      <c r="B70"/>
      <c r="C70"/>
      <c r="D70"/>
      <c r="E70"/>
      <c r="F70"/>
      <c r="G70"/>
    </row>
    <row r="71" spans="1:7">
      <c r="A71" s="21"/>
      <c r="B71"/>
      <c r="C71"/>
      <c r="D71"/>
      <c r="E71"/>
      <c r="F71"/>
      <c r="G71"/>
    </row>
    <row r="72" spans="1:7">
      <c r="B72"/>
      <c r="C72"/>
      <c r="D72"/>
      <c r="E72"/>
      <c r="F72"/>
      <c r="G72"/>
    </row>
  </sheetData>
  <mergeCells count="2">
    <mergeCell ref="B59:H59"/>
    <mergeCell ref="B61:I62"/>
  </mergeCells>
  <pageMargins left="0" right="0.16" top="0.43307086614173229" bottom="0.39370078740157483" header="0" footer="0"/>
  <pageSetup paperSize="9" orientation="landscape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"/>
  <sheetViews>
    <sheetView topLeftCell="A16" workbookViewId="0">
      <selection activeCell="D21" sqref="D21"/>
    </sheetView>
  </sheetViews>
  <sheetFormatPr baseColWidth="10" defaultRowHeight="12.75"/>
  <cols>
    <col min="1" max="1" width="46.85546875" bestFit="1" customWidth="1"/>
    <col min="2" max="2" width="18.140625" bestFit="1" customWidth="1"/>
    <col min="3" max="3" width="16.5703125" bestFit="1" customWidth="1"/>
    <col min="4" max="4" width="18.140625" bestFit="1" customWidth="1"/>
    <col min="5" max="5" width="10.140625" bestFit="1" customWidth="1"/>
    <col min="6" max="6" width="8.42578125" bestFit="1" customWidth="1"/>
    <col min="7" max="8" width="8.42578125" customWidth="1"/>
    <col min="9" max="9" width="7.140625" bestFit="1" customWidth="1"/>
    <col min="10" max="10" width="7.140625" customWidth="1"/>
    <col min="11" max="11" width="5.42578125" bestFit="1" customWidth="1"/>
    <col min="12" max="12" width="9.42578125" bestFit="1" customWidth="1"/>
  </cols>
  <sheetData>
    <row r="1" spans="1:12" ht="18.75">
      <c r="A1" s="188" t="s">
        <v>0</v>
      </c>
      <c r="B1" s="188"/>
      <c r="C1" s="188"/>
      <c r="D1" s="1"/>
      <c r="E1" s="194" t="s">
        <v>0</v>
      </c>
      <c r="F1" s="194"/>
      <c r="G1" s="194"/>
      <c r="H1" s="194"/>
      <c r="I1" s="194"/>
      <c r="J1" s="194"/>
      <c r="K1" s="194"/>
      <c r="L1" s="194"/>
    </row>
    <row r="2" spans="1:12" ht="15.75">
      <c r="A2" s="189" t="s">
        <v>1</v>
      </c>
      <c r="B2" s="189"/>
      <c r="C2" s="189"/>
      <c r="D2" s="1"/>
      <c r="E2" s="194" t="s">
        <v>124</v>
      </c>
      <c r="F2" s="195"/>
      <c r="G2" s="195"/>
      <c r="H2" s="195"/>
      <c r="I2" s="195"/>
      <c r="J2" s="195"/>
      <c r="K2" s="195"/>
      <c r="L2" s="195"/>
    </row>
    <row r="3" spans="1:12">
      <c r="A3" s="190"/>
      <c r="B3" s="190"/>
      <c r="C3" s="190"/>
      <c r="D3" s="1"/>
    </row>
    <row r="4" spans="1:12" ht="15.75">
      <c r="A4" s="2"/>
      <c r="B4" s="2"/>
      <c r="C4" s="3"/>
      <c r="D4" s="1" t="s">
        <v>2</v>
      </c>
    </row>
    <row r="5" spans="1:12" ht="15.75">
      <c r="A5" s="4"/>
      <c r="B5" s="5" t="s">
        <v>3</v>
      </c>
      <c r="C5" s="6" t="s">
        <v>4</v>
      </c>
      <c r="D5" s="7" t="s">
        <v>3</v>
      </c>
      <c r="E5" s="191" t="s">
        <v>139</v>
      </c>
      <c r="F5" s="192"/>
      <c r="G5" s="192"/>
      <c r="H5" s="192"/>
      <c r="I5" s="192"/>
      <c r="J5" s="192"/>
      <c r="K5" s="192"/>
      <c r="L5" s="193"/>
    </row>
    <row r="6" spans="1:12">
      <c r="A6" s="8"/>
      <c r="B6" s="9">
        <v>2012</v>
      </c>
      <c r="C6" s="10">
        <v>41060</v>
      </c>
      <c r="D6" s="11">
        <v>2013</v>
      </c>
    </row>
    <row r="7" spans="1:12">
      <c r="A7" s="12"/>
      <c r="B7" s="13"/>
      <c r="C7" s="14"/>
      <c r="D7" s="15"/>
    </row>
    <row r="8" spans="1:12" ht="15.75">
      <c r="A8" s="16" t="s">
        <v>121</v>
      </c>
      <c r="B8" s="13"/>
      <c r="C8" s="14"/>
      <c r="D8" s="15"/>
    </row>
    <row r="9" spans="1:12" ht="15.75">
      <c r="A9" s="16" t="s">
        <v>5</v>
      </c>
      <c r="B9" s="96">
        <f>SUM(B10:B15)</f>
        <v>60000</v>
      </c>
      <c r="C9" s="17">
        <f>SUM(C10:C15)</f>
        <v>3891.33</v>
      </c>
      <c r="D9" s="18">
        <f>SUM(D10:D15)</f>
        <v>48626</v>
      </c>
      <c r="E9" s="125" t="s">
        <v>122</v>
      </c>
      <c r="F9" s="126" t="s">
        <v>123</v>
      </c>
      <c r="G9" s="126" t="s">
        <v>204</v>
      </c>
      <c r="H9" s="126" t="s">
        <v>129</v>
      </c>
      <c r="I9" s="126" t="s">
        <v>125</v>
      </c>
      <c r="J9" s="126" t="s">
        <v>127</v>
      </c>
      <c r="K9" s="126" t="s">
        <v>124</v>
      </c>
      <c r="L9" s="127" t="s">
        <v>128</v>
      </c>
    </row>
    <row r="10" spans="1:12">
      <c r="A10" s="19" t="s">
        <v>7</v>
      </c>
      <c r="B10" s="99">
        <v>17000</v>
      </c>
      <c r="C10" s="20">
        <v>1778.78</v>
      </c>
      <c r="D10" s="15">
        <v>7900</v>
      </c>
      <c r="E10" s="109">
        <v>5</v>
      </c>
      <c r="F10" s="110">
        <v>2</v>
      </c>
      <c r="G10" s="110">
        <v>3</v>
      </c>
      <c r="H10" s="111">
        <v>6</v>
      </c>
      <c r="I10" s="110">
        <v>1</v>
      </c>
      <c r="J10" s="111">
        <v>5</v>
      </c>
      <c r="K10" s="110">
        <v>2</v>
      </c>
      <c r="L10" s="112">
        <v>8</v>
      </c>
    </row>
    <row r="11" spans="1:12">
      <c r="A11" s="19" t="s">
        <v>116</v>
      </c>
      <c r="B11" s="97">
        <v>0</v>
      </c>
      <c r="C11" s="20"/>
      <c r="D11" s="15">
        <v>4150</v>
      </c>
      <c r="E11" s="113">
        <v>5</v>
      </c>
      <c r="F11" s="114">
        <v>1</v>
      </c>
      <c r="G11" s="114">
        <v>2</v>
      </c>
      <c r="H11" s="115">
        <v>2</v>
      </c>
      <c r="I11" s="116">
        <v>1</v>
      </c>
      <c r="J11" s="117">
        <v>2</v>
      </c>
      <c r="K11" s="116">
        <v>1</v>
      </c>
      <c r="L11" s="118">
        <v>2</v>
      </c>
    </row>
    <row r="12" spans="1:12">
      <c r="A12" s="19" t="s">
        <v>37</v>
      </c>
      <c r="B12" s="97">
        <v>0</v>
      </c>
      <c r="C12" s="20"/>
      <c r="D12" s="15">
        <v>3600</v>
      </c>
      <c r="E12" s="113">
        <v>5</v>
      </c>
      <c r="F12" s="114"/>
      <c r="G12" s="114"/>
      <c r="H12" s="115"/>
      <c r="I12" s="116">
        <v>1</v>
      </c>
      <c r="J12" s="117">
        <v>2</v>
      </c>
      <c r="K12" s="116">
        <v>1</v>
      </c>
      <c r="L12" s="118">
        <v>2</v>
      </c>
    </row>
    <row r="13" spans="1:12">
      <c r="A13" s="19" t="s">
        <v>117</v>
      </c>
      <c r="B13" s="99">
        <v>5300</v>
      </c>
      <c r="C13" s="20">
        <v>1738.04</v>
      </c>
      <c r="D13" s="15">
        <v>2750</v>
      </c>
      <c r="E13" s="113">
        <v>5</v>
      </c>
      <c r="F13" s="114">
        <v>1</v>
      </c>
      <c r="G13" s="114">
        <v>2</v>
      </c>
      <c r="H13" s="115">
        <v>2</v>
      </c>
      <c r="I13" s="116">
        <v>1</v>
      </c>
      <c r="J13" s="117">
        <v>2</v>
      </c>
      <c r="K13" s="116">
        <v>1</v>
      </c>
      <c r="L13" s="118">
        <v>3</v>
      </c>
    </row>
    <row r="14" spans="1:12">
      <c r="A14" s="19" t="s">
        <v>142</v>
      </c>
      <c r="B14" s="99">
        <v>36450</v>
      </c>
      <c r="C14" s="20"/>
      <c r="D14" s="15">
        <v>29926</v>
      </c>
      <c r="E14" s="113"/>
      <c r="F14" s="114">
        <v>3</v>
      </c>
      <c r="G14" s="114">
        <v>2</v>
      </c>
      <c r="H14" s="115">
        <v>6</v>
      </c>
      <c r="I14" s="116"/>
      <c r="J14" s="117"/>
      <c r="K14" s="116"/>
      <c r="L14" s="118"/>
    </row>
    <row r="15" spans="1:12">
      <c r="A15" s="19" t="s">
        <v>13</v>
      </c>
      <c r="B15" s="99">
        <v>1250</v>
      </c>
      <c r="C15" s="20">
        <v>374.51</v>
      </c>
      <c r="D15" s="15">
        <v>300</v>
      </c>
      <c r="E15" s="119"/>
      <c r="F15" s="120">
        <v>1</v>
      </c>
      <c r="G15" s="120">
        <v>2</v>
      </c>
      <c r="H15" s="121">
        <v>2</v>
      </c>
      <c r="I15" s="122"/>
      <c r="J15" s="123"/>
      <c r="K15" s="122">
        <v>1</v>
      </c>
      <c r="L15" s="124">
        <v>2</v>
      </c>
    </row>
    <row r="16" spans="1:12">
      <c r="A16" s="22"/>
      <c r="B16" s="97"/>
      <c r="C16" s="20"/>
      <c r="D16" s="15"/>
      <c r="E16" s="102"/>
      <c r="F16" s="102"/>
      <c r="G16" s="143"/>
      <c r="H16" s="102">
        <f>SUM(H10:H15)</f>
        <v>18</v>
      </c>
      <c r="I16" s="102"/>
      <c r="J16" s="102"/>
      <c r="K16" s="102"/>
      <c r="L16" s="102"/>
    </row>
    <row r="17" spans="1:12" ht="15.75">
      <c r="A17" s="16" t="s">
        <v>14</v>
      </c>
      <c r="B17" s="98">
        <f>SUM(B18:B35)</f>
        <v>129850</v>
      </c>
      <c r="C17" s="17">
        <f>SUM(C19:C34)</f>
        <v>38625.340000000004</v>
      </c>
      <c r="D17" s="93">
        <f>SUM(D18:D35)</f>
        <v>92410</v>
      </c>
      <c r="E17" s="125" t="s">
        <v>122</v>
      </c>
      <c r="F17" s="126" t="s">
        <v>123</v>
      </c>
      <c r="G17" s="126"/>
      <c r="H17" s="126" t="s">
        <v>129</v>
      </c>
      <c r="I17" s="126" t="s">
        <v>125</v>
      </c>
      <c r="J17" s="126" t="s">
        <v>127</v>
      </c>
      <c r="K17" s="126" t="s">
        <v>124</v>
      </c>
      <c r="L17" s="127" t="s">
        <v>128</v>
      </c>
    </row>
    <row r="18" spans="1:12">
      <c r="A18" s="19" t="s">
        <v>105</v>
      </c>
      <c r="B18" s="99">
        <v>11400</v>
      </c>
      <c r="C18" s="20">
        <v>4699.2299999999996</v>
      </c>
      <c r="D18" s="15">
        <v>5650</v>
      </c>
      <c r="E18" s="109">
        <v>5</v>
      </c>
      <c r="F18" s="110">
        <v>1</v>
      </c>
      <c r="G18" s="110">
        <v>2</v>
      </c>
      <c r="H18" s="111">
        <v>2</v>
      </c>
      <c r="I18" s="128">
        <v>1</v>
      </c>
      <c r="J18" s="129">
        <v>3</v>
      </c>
      <c r="K18" s="128">
        <v>2</v>
      </c>
      <c r="L18" s="130">
        <v>4</v>
      </c>
    </row>
    <row r="19" spans="1:12">
      <c r="A19" s="19" t="s">
        <v>15</v>
      </c>
      <c r="B19" s="99">
        <v>18000</v>
      </c>
      <c r="C19" s="20">
        <v>9640.2800000000007</v>
      </c>
      <c r="D19" s="15">
        <v>8550</v>
      </c>
      <c r="E19" s="113">
        <v>8</v>
      </c>
      <c r="F19" s="116">
        <v>2</v>
      </c>
      <c r="G19" s="116" t="s">
        <v>205</v>
      </c>
      <c r="H19" s="117">
        <v>5</v>
      </c>
      <c r="I19" s="116">
        <v>1</v>
      </c>
      <c r="J19" s="117">
        <v>6</v>
      </c>
      <c r="K19" s="116">
        <v>2</v>
      </c>
      <c r="L19" s="118">
        <v>6</v>
      </c>
    </row>
    <row r="20" spans="1:12">
      <c r="A20" s="19" t="s">
        <v>188</v>
      </c>
      <c r="B20" s="99">
        <v>8000</v>
      </c>
      <c r="C20" s="20">
        <v>6928.75</v>
      </c>
      <c r="D20" s="15">
        <v>6000</v>
      </c>
      <c r="E20" s="113">
        <v>6</v>
      </c>
      <c r="F20" s="114"/>
      <c r="G20" s="114"/>
      <c r="H20" s="115"/>
      <c r="I20" s="116"/>
      <c r="J20" s="117"/>
      <c r="K20" s="116">
        <v>1</v>
      </c>
      <c r="L20" s="118">
        <v>6</v>
      </c>
    </row>
    <row r="21" spans="1:12">
      <c r="A21" s="19" t="s">
        <v>189</v>
      </c>
      <c r="B21" s="99">
        <v>15900</v>
      </c>
      <c r="C21" s="20">
        <v>15120.32</v>
      </c>
      <c r="D21" s="15">
        <v>12800</v>
      </c>
      <c r="E21" s="113">
        <v>8</v>
      </c>
      <c r="F21" s="114">
        <v>1</v>
      </c>
      <c r="G21" s="114">
        <v>7</v>
      </c>
      <c r="H21" s="115">
        <v>7</v>
      </c>
      <c r="I21" s="116"/>
      <c r="J21" s="117"/>
      <c r="K21" s="116">
        <v>1</v>
      </c>
      <c r="L21" s="118">
        <v>7</v>
      </c>
    </row>
    <row r="22" spans="1:12">
      <c r="A22" s="19" t="s">
        <v>190</v>
      </c>
      <c r="B22" s="99">
        <v>12880</v>
      </c>
      <c r="C22" s="20">
        <v>3555.34</v>
      </c>
      <c r="D22" s="15">
        <v>9880</v>
      </c>
      <c r="E22" s="113">
        <v>6</v>
      </c>
      <c r="F22" s="114">
        <v>1</v>
      </c>
      <c r="G22" s="114">
        <v>8</v>
      </c>
      <c r="H22" s="115">
        <v>8</v>
      </c>
      <c r="I22" s="116"/>
      <c r="J22" s="117"/>
      <c r="K22" s="116">
        <v>1</v>
      </c>
      <c r="L22" s="118">
        <v>8</v>
      </c>
    </row>
    <row r="23" spans="1:12">
      <c r="A23" s="19" t="s">
        <v>191</v>
      </c>
      <c r="B23" s="99">
        <v>15250</v>
      </c>
      <c r="C23" s="20">
        <v>814.93</v>
      </c>
      <c r="D23" s="15">
        <v>12250</v>
      </c>
      <c r="E23" s="113">
        <v>8</v>
      </c>
      <c r="F23" s="114">
        <v>1</v>
      </c>
      <c r="G23" s="114">
        <v>8</v>
      </c>
      <c r="H23" s="115">
        <v>8</v>
      </c>
      <c r="I23" s="116"/>
      <c r="J23" s="117"/>
      <c r="K23" s="116">
        <v>1</v>
      </c>
      <c r="L23" s="118">
        <v>8</v>
      </c>
    </row>
    <row r="24" spans="1:12">
      <c r="A24" s="133" t="s">
        <v>192</v>
      </c>
      <c r="B24" s="99">
        <v>4850</v>
      </c>
      <c r="C24" s="20"/>
      <c r="D24" s="134">
        <v>4365</v>
      </c>
      <c r="E24" s="113">
        <v>3</v>
      </c>
      <c r="F24" s="114"/>
      <c r="G24" s="114"/>
      <c r="H24" s="115"/>
      <c r="I24" s="116"/>
      <c r="J24" s="117"/>
      <c r="K24" s="116">
        <v>1</v>
      </c>
      <c r="L24" s="118">
        <v>5</v>
      </c>
    </row>
    <row r="25" spans="1:12">
      <c r="A25" s="19" t="s">
        <v>193</v>
      </c>
      <c r="B25" s="99">
        <v>14870</v>
      </c>
      <c r="C25" s="20"/>
      <c r="D25" s="15">
        <v>11700</v>
      </c>
      <c r="E25" s="113">
        <v>7</v>
      </c>
      <c r="F25" s="116">
        <v>1</v>
      </c>
      <c r="G25" s="116">
        <v>7</v>
      </c>
      <c r="H25" s="117">
        <v>7</v>
      </c>
      <c r="I25" s="116"/>
      <c r="J25" s="117"/>
      <c r="K25" s="116">
        <v>1</v>
      </c>
      <c r="L25" s="118">
        <v>7</v>
      </c>
    </row>
    <row r="26" spans="1:12">
      <c r="A26" s="19" t="s">
        <v>194</v>
      </c>
      <c r="B26" s="99">
        <v>2100</v>
      </c>
      <c r="C26" s="20"/>
      <c r="D26" s="29">
        <v>1200</v>
      </c>
      <c r="E26" s="113">
        <v>2</v>
      </c>
      <c r="F26" s="116"/>
      <c r="G26" s="116"/>
      <c r="H26" s="117"/>
      <c r="I26" s="116"/>
      <c r="J26" s="117"/>
      <c r="K26" s="116"/>
      <c r="L26" s="118"/>
    </row>
    <row r="27" spans="1:12">
      <c r="A27" s="19" t="s">
        <v>195</v>
      </c>
      <c r="B27" s="99">
        <v>5250</v>
      </c>
      <c r="C27" s="20"/>
      <c r="D27" s="29">
        <v>5000</v>
      </c>
      <c r="E27" s="113">
        <v>4</v>
      </c>
      <c r="F27" s="114"/>
      <c r="G27" s="114"/>
      <c r="H27" s="115"/>
      <c r="I27" s="116"/>
      <c r="J27" s="117"/>
      <c r="K27" s="116">
        <v>1</v>
      </c>
      <c r="L27" s="118">
        <v>7</v>
      </c>
    </row>
    <row r="28" spans="1:12">
      <c r="A28" s="19" t="s">
        <v>196</v>
      </c>
      <c r="B28" s="99">
        <v>5750</v>
      </c>
      <c r="C28" s="20"/>
      <c r="D28" s="29">
        <v>2500</v>
      </c>
      <c r="E28" s="113">
        <v>4</v>
      </c>
      <c r="F28" s="114"/>
      <c r="G28" s="114"/>
      <c r="H28" s="115"/>
      <c r="I28" s="116"/>
      <c r="J28" s="117"/>
      <c r="K28" s="116">
        <v>1</v>
      </c>
      <c r="L28" s="118">
        <v>7</v>
      </c>
    </row>
    <row r="29" spans="1:12">
      <c r="A29" s="19" t="s">
        <v>197</v>
      </c>
      <c r="B29" s="99">
        <v>1400</v>
      </c>
      <c r="C29" s="20"/>
      <c r="D29" s="29">
        <v>1400</v>
      </c>
      <c r="E29" s="113">
        <v>2</v>
      </c>
      <c r="F29" s="116"/>
      <c r="G29" s="116"/>
      <c r="H29" s="117"/>
      <c r="I29" s="116"/>
      <c r="J29" s="117"/>
      <c r="K29" s="116"/>
      <c r="L29" s="118"/>
    </row>
    <row r="30" spans="1:12">
      <c r="A30" s="19" t="s">
        <v>198</v>
      </c>
      <c r="B30" s="99">
        <v>1700</v>
      </c>
      <c r="C30" s="20"/>
      <c r="D30" s="29">
        <v>1400</v>
      </c>
      <c r="E30" s="113">
        <v>2</v>
      </c>
      <c r="F30" s="116"/>
      <c r="G30" s="116"/>
      <c r="H30" s="117"/>
      <c r="I30" s="116"/>
      <c r="J30" s="117"/>
      <c r="K30" s="116"/>
      <c r="L30" s="118"/>
    </row>
    <row r="31" spans="1:12">
      <c r="A31" s="133" t="s">
        <v>199</v>
      </c>
      <c r="B31" s="99">
        <v>2000</v>
      </c>
      <c r="C31" s="20">
        <v>1493.18</v>
      </c>
      <c r="D31" s="135">
        <v>3375</v>
      </c>
      <c r="E31" s="113">
        <v>3</v>
      </c>
      <c r="F31" s="116"/>
      <c r="G31" s="116"/>
      <c r="H31" s="117"/>
      <c r="I31" s="116"/>
      <c r="J31" s="117"/>
      <c r="K31" s="116">
        <v>1</v>
      </c>
      <c r="L31" s="118">
        <v>6</v>
      </c>
    </row>
    <row r="32" spans="1:12">
      <c r="A32" s="19" t="s">
        <v>106</v>
      </c>
      <c r="B32" s="99">
        <v>2000</v>
      </c>
      <c r="C32" s="20"/>
      <c r="D32" s="29">
        <v>0</v>
      </c>
      <c r="E32" s="113"/>
      <c r="F32" s="114"/>
      <c r="G32" s="114"/>
      <c r="H32" s="115"/>
      <c r="I32" s="116"/>
      <c r="J32" s="117"/>
      <c r="K32" s="116"/>
      <c r="L32" s="118"/>
    </row>
    <row r="33" spans="1:12">
      <c r="A33" s="19" t="s">
        <v>19</v>
      </c>
      <c r="B33" s="99">
        <v>1900</v>
      </c>
      <c r="C33" s="20"/>
      <c r="D33" s="29">
        <v>0</v>
      </c>
      <c r="E33" s="113"/>
      <c r="F33" s="116"/>
      <c r="G33" s="116"/>
      <c r="H33" s="117"/>
      <c r="I33" s="116"/>
      <c r="J33" s="117"/>
      <c r="K33" s="116"/>
      <c r="L33" s="118"/>
    </row>
    <row r="34" spans="1:12">
      <c r="A34" s="19" t="s">
        <v>20</v>
      </c>
      <c r="B34" s="99">
        <v>2600</v>
      </c>
      <c r="C34" s="20">
        <v>1072.54</v>
      </c>
      <c r="D34" s="29">
        <v>2340</v>
      </c>
      <c r="E34" s="113"/>
      <c r="F34" s="116"/>
      <c r="G34" s="116"/>
      <c r="H34" s="117"/>
      <c r="I34" s="116"/>
      <c r="J34" s="117"/>
      <c r="K34" s="116"/>
      <c r="L34" s="118"/>
    </row>
    <row r="35" spans="1:12">
      <c r="A35" s="19" t="s">
        <v>109</v>
      </c>
      <c r="B35" s="99">
        <v>4000</v>
      </c>
      <c r="C35" s="20"/>
      <c r="D35" s="29">
        <v>4000</v>
      </c>
      <c r="E35" s="119"/>
      <c r="F35" s="122"/>
      <c r="G35" s="122"/>
      <c r="H35" s="123"/>
      <c r="I35" s="122"/>
      <c r="J35" s="123"/>
      <c r="K35" s="122"/>
      <c r="L35" s="124"/>
    </row>
    <row r="36" spans="1:12">
      <c r="A36" s="23"/>
      <c r="B36" s="97"/>
      <c r="C36" s="20"/>
      <c r="D36" s="15"/>
      <c r="E36" s="102"/>
      <c r="F36" s="102"/>
      <c r="G36" s="143"/>
      <c r="H36" s="102">
        <f>SUM(H18:H25)</f>
        <v>37</v>
      </c>
      <c r="I36" s="102"/>
      <c r="J36" s="102"/>
      <c r="K36" s="102"/>
      <c r="L36" s="102"/>
    </row>
    <row r="37" spans="1:12" ht="15.75">
      <c r="A37" s="16" t="s">
        <v>21</v>
      </c>
      <c r="B37" s="98">
        <f>SUM(B38:B46)</f>
        <v>53400</v>
      </c>
      <c r="C37" s="17">
        <f>SUM(C40:C46)</f>
        <v>8120.66</v>
      </c>
      <c r="D37" s="93">
        <f>SUM(D38:D46)</f>
        <v>47050</v>
      </c>
      <c r="E37" s="125" t="s">
        <v>122</v>
      </c>
      <c r="F37" s="126" t="s">
        <v>123</v>
      </c>
      <c r="G37" s="126"/>
      <c r="H37" s="126" t="s">
        <v>129</v>
      </c>
      <c r="I37" s="126" t="s">
        <v>125</v>
      </c>
      <c r="J37" s="126" t="s">
        <v>127</v>
      </c>
      <c r="K37" s="126" t="s">
        <v>124</v>
      </c>
      <c r="L37" s="127" t="s">
        <v>128</v>
      </c>
    </row>
    <row r="38" spans="1:12">
      <c r="A38" s="19" t="s">
        <v>119</v>
      </c>
      <c r="B38" s="99">
        <v>7600</v>
      </c>
      <c r="C38" s="20"/>
      <c r="D38" s="15">
        <v>5500</v>
      </c>
      <c r="E38" s="109">
        <v>6</v>
      </c>
      <c r="F38" s="128">
        <v>1</v>
      </c>
      <c r="G38" s="128">
        <v>4</v>
      </c>
      <c r="H38" s="129">
        <v>4</v>
      </c>
      <c r="I38" s="128"/>
      <c r="J38" s="129"/>
      <c r="K38" s="128">
        <v>1</v>
      </c>
      <c r="L38" s="130">
        <v>4</v>
      </c>
    </row>
    <row r="39" spans="1:12">
      <c r="A39" s="19" t="s">
        <v>6</v>
      </c>
      <c r="B39" s="99">
        <v>8000</v>
      </c>
      <c r="C39" s="20">
        <v>5664.69</v>
      </c>
      <c r="D39" s="15">
        <v>5750</v>
      </c>
      <c r="E39" s="113">
        <v>3</v>
      </c>
      <c r="F39" s="114">
        <v>1</v>
      </c>
      <c r="G39" s="114">
        <v>6</v>
      </c>
      <c r="H39" s="115"/>
      <c r="I39" s="116"/>
      <c r="J39" s="117"/>
      <c r="K39" s="116">
        <v>1</v>
      </c>
      <c r="L39" s="118">
        <v>6</v>
      </c>
    </row>
    <row r="40" spans="1:12">
      <c r="A40" s="19" t="s">
        <v>23</v>
      </c>
      <c r="B40" s="99">
        <v>16000</v>
      </c>
      <c r="C40" s="20">
        <v>2400</v>
      </c>
      <c r="D40" s="29">
        <v>16000</v>
      </c>
      <c r="E40" s="113">
        <v>6</v>
      </c>
      <c r="F40" s="116">
        <v>1</v>
      </c>
      <c r="G40" s="116" t="s">
        <v>206</v>
      </c>
      <c r="H40" s="117">
        <v>10</v>
      </c>
      <c r="I40" s="116"/>
      <c r="J40" s="117"/>
      <c r="K40" s="116">
        <v>1</v>
      </c>
      <c r="L40" s="118">
        <v>8</v>
      </c>
    </row>
    <row r="41" spans="1:12">
      <c r="A41" s="19" t="s">
        <v>24</v>
      </c>
      <c r="B41" s="99">
        <v>0</v>
      </c>
      <c r="C41" s="20"/>
      <c r="D41" s="29">
        <v>16000</v>
      </c>
      <c r="E41" s="113">
        <v>6</v>
      </c>
      <c r="F41" s="116">
        <v>1</v>
      </c>
      <c r="G41" s="116" t="s">
        <v>206</v>
      </c>
      <c r="H41" s="117">
        <v>10</v>
      </c>
      <c r="I41" s="116"/>
      <c r="J41" s="117"/>
      <c r="K41" s="116">
        <v>1</v>
      </c>
      <c r="L41" s="118">
        <v>8</v>
      </c>
    </row>
    <row r="42" spans="1:12">
      <c r="A42" s="19" t="s">
        <v>25</v>
      </c>
      <c r="B42" s="99">
        <v>0</v>
      </c>
      <c r="C42" s="20"/>
      <c r="D42" s="29">
        <v>2500</v>
      </c>
      <c r="E42" s="113"/>
      <c r="F42" s="116"/>
      <c r="G42" s="116"/>
      <c r="H42" s="117"/>
      <c r="I42" s="116"/>
      <c r="J42" s="117"/>
      <c r="K42" s="116"/>
      <c r="L42" s="118"/>
    </row>
    <row r="43" spans="1:12">
      <c r="A43" s="19" t="s">
        <v>26</v>
      </c>
      <c r="B43" s="99">
        <v>0</v>
      </c>
      <c r="C43" s="20"/>
      <c r="D43" s="29">
        <v>300</v>
      </c>
      <c r="E43" s="113"/>
      <c r="F43" s="116"/>
      <c r="G43" s="116"/>
      <c r="H43" s="117"/>
      <c r="I43" s="116"/>
      <c r="J43" s="117"/>
      <c r="K43" s="116"/>
      <c r="L43" s="118"/>
    </row>
    <row r="44" spans="1:12">
      <c r="A44" s="19" t="s">
        <v>27</v>
      </c>
      <c r="B44" s="99">
        <v>2800</v>
      </c>
      <c r="C44" s="20"/>
      <c r="D44" s="29">
        <v>0</v>
      </c>
      <c r="E44" s="113"/>
      <c r="F44" s="114"/>
      <c r="G44" s="114"/>
      <c r="H44" s="115"/>
      <c r="I44" s="116"/>
      <c r="J44" s="117"/>
      <c r="K44" s="116"/>
      <c r="L44" s="118"/>
    </row>
    <row r="45" spans="1:12">
      <c r="A45" s="19" t="s">
        <v>130</v>
      </c>
      <c r="B45" s="99">
        <v>0</v>
      </c>
      <c r="C45" s="20"/>
      <c r="D45" s="29">
        <v>1000</v>
      </c>
      <c r="E45" s="113">
        <v>3</v>
      </c>
      <c r="F45" s="116">
        <v>1</v>
      </c>
      <c r="G45" s="116">
        <v>8</v>
      </c>
      <c r="H45" s="117">
        <v>4</v>
      </c>
      <c r="I45" s="116"/>
      <c r="J45" s="117"/>
      <c r="K45" s="116"/>
      <c r="L45" s="118"/>
    </row>
    <row r="46" spans="1:12">
      <c r="A46" s="19" t="s">
        <v>28</v>
      </c>
      <c r="B46" s="99">
        <v>19000</v>
      </c>
      <c r="C46" s="20">
        <v>5720.66</v>
      </c>
      <c r="D46" s="29">
        <v>0</v>
      </c>
      <c r="E46" s="119"/>
      <c r="F46" s="122"/>
      <c r="G46" s="122"/>
      <c r="H46" s="123"/>
      <c r="I46" s="122"/>
      <c r="J46" s="123"/>
      <c r="K46" s="122"/>
      <c r="L46" s="124"/>
    </row>
    <row r="47" spans="1:12">
      <c r="A47" s="23"/>
      <c r="B47" s="97"/>
      <c r="C47" s="20"/>
      <c r="D47" s="15"/>
      <c r="E47" s="102"/>
      <c r="F47" s="102"/>
      <c r="G47" s="143"/>
      <c r="H47" s="102">
        <f>SUM(H38:H46)</f>
        <v>28</v>
      </c>
      <c r="I47" s="102"/>
      <c r="J47" s="102"/>
      <c r="K47" s="102"/>
      <c r="L47" s="102"/>
    </row>
    <row r="48" spans="1:12" ht="15.75">
      <c r="A48" s="16" t="s">
        <v>118</v>
      </c>
      <c r="B48" s="98">
        <f>SUM(B49:B53)</f>
        <v>12100</v>
      </c>
      <c r="C48" s="17">
        <f>SUM(C49:C53)</f>
        <v>1087.72</v>
      </c>
      <c r="D48" s="93">
        <f>SUM(D49:D53)</f>
        <v>6800</v>
      </c>
      <c r="E48" s="125" t="s">
        <v>122</v>
      </c>
      <c r="F48" s="126" t="s">
        <v>123</v>
      </c>
      <c r="G48" s="126"/>
      <c r="H48" s="126" t="s">
        <v>129</v>
      </c>
      <c r="I48" s="126" t="s">
        <v>125</v>
      </c>
      <c r="J48" s="126" t="s">
        <v>127</v>
      </c>
      <c r="K48" s="126" t="s">
        <v>124</v>
      </c>
      <c r="L48" s="127" t="s">
        <v>128</v>
      </c>
    </row>
    <row r="49" spans="1:12">
      <c r="A49" s="19" t="s">
        <v>8</v>
      </c>
      <c r="B49" s="99">
        <v>2800</v>
      </c>
      <c r="C49" s="20">
        <v>363.55</v>
      </c>
      <c r="D49" s="15">
        <v>1600</v>
      </c>
      <c r="E49" s="109"/>
      <c r="F49" s="110"/>
      <c r="G49" s="110"/>
      <c r="H49" s="111"/>
      <c r="I49" s="128"/>
      <c r="J49" s="129"/>
      <c r="K49" s="128">
        <v>1</v>
      </c>
      <c r="L49" s="130">
        <v>3</v>
      </c>
    </row>
    <row r="50" spans="1:12">
      <c r="A50" s="19" t="s">
        <v>36</v>
      </c>
      <c r="B50" s="99">
        <v>3000</v>
      </c>
      <c r="C50" s="20"/>
      <c r="D50" s="15">
        <v>650</v>
      </c>
      <c r="E50" s="113"/>
      <c r="F50" s="114"/>
      <c r="G50" s="114"/>
      <c r="H50" s="115"/>
      <c r="I50" s="116"/>
      <c r="J50" s="117"/>
      <c r="K50" s="116">
        <v>1</v>
      </c>
      <c r="L50" s="118">
        <v>4</v>
      </c>
    </row>
    <row r="51" spans="1:12">
      <c r="A51" s="19" t="s">
        <v>9</v>
      </c>
      <c r="B51" s="99">
        <v>2500</v>
      </c>
      <c r="C51" s="20">
        <v>724.17</v>
      </c>
      <c r="D51" s="15">
        <v>1000</v>
      </c>
      <c r="E51" s="113"/>
      <c r="F51" s="114"/>
      <c r="G51" s="114"/>
      <c r="H51" s="115"/>
      <c r="I51" s="116"/>
      <c r="J51" s="117"/>
      <c r="K51" s="116">
        <v>1</v>
      </c>
      <c r="L51" s="118">
        <v>2</v>
      </c>
    </row>
    <row r="52" spans="1:12">
      <c r="A52" s="19" t="s">
        <v>35</v>
      </c>
      <c r="B52" s="99">
        <v>800</v>
      </c>
      <c r="C52" s="20"/>
      <c r="D52" s="15">
        <v>550</v>
      </c>
      <c r="E52" s="113"/>
      <c r="F52" s="116"/>
      <c r="G52" s="116"/>
      <c r="H52" s="117"/>
      <c r="I52" s="116"/>
      <c r="J52" s="117"/>
      <c r="K52" s="116">
        <v>1</v>
      </c>
      <c r="L52" s="118">
        <v>2</v>
      </c>
    </row>
    <row r="53" spans="1:12">
      <c r="A53" s="19" t="s">
        <v>22</v>
      </c>
      <c r="B53" s="99">
        <v>3000</v>
      </c>
      <c r="C53" s="20"/>
      <c r="D53" s="29">
        <v>3000</v>
      </c>
      <c r="E53" s="113"/>
      <c r="F53" s="116"/>
      <c r="G53" s="116"/>
      <c r="H53" s="117"/>
      <c r="I53" s="116"/>
      <c r="J53" s="117"/>
      <c r="K53" s="116"/>
      <c r="L53" s="118"/>
    </row>
    <row r="54" spans="1:12">
      <c r="A54" s="23"/>
      <c r="B54" s="99"/>
      <c r="C54" s="20"/>
      <c r="D54" s="29"/>
      <c r="E54" s="113"/>
      <c r="F54" s="116"/>
      <c r="G54" s="116"/>
      <c r="H54" s="116"/>
      <c r="I54" s="116"/>
      <c r="J54" s="116"/>
      <c r="K54" s="116"/>
      <c r="L54" s="132"/>
    </row>
    <row r="55" spans="1:12" ht="15.75">
      <c r="A55" s="16" t="s">
        <v>120</v>
      </c>
      <c r="B55" s="98">
        <f>SUM(B56:B62)</f>
        <v>36270</v>
      </c>
      <c r="C55" s="17">
        <f>SUM(C56:C62)</f>
        <v>8762.32</v>
      </c>
      <c r="D55" s="93">
        <f>SUM(D56:D62)</f>
        <v>24450</v>
      </c>
      <c r="E55" s="113"/>
      <c r="F55" s="116"/>
      <c r="G55" s="116"/>
      <c r="H55" s="116"/>
      <c r="I55" s="116"/>
      <c r="J55" s="116"/>
      <c r="K55" s="116"/>
      <c r="L55" s="132"/>
    </row>
    <row r="56" spans="1:12">
      <c r="A56" s="19" t="s">
        <v>17</v>
      </c>
      <c r="B56" s="99">
        <v>5500</v>
      </c>
      <c r="C56" s="20">
        <v>4515.49</v>
      </c>
      <c r="D56" s="15">
        <v>1200</v>
      </c>
      <c r="E56" s="113"/>
      <c r="F56" s="116"/>
      <c r="G56" s="116"/>
      <c r="H56" s="117"/>
      <c r="I56" s="116"/>
      <c r="J56" s="117"/>
      <c r="K56" s="116">
        <v>1</v>
      </c>
      <c r="L56" s="118">
        <v>2</v>
      </c>
    </row>
    <row r="57" spans="1:12">
      <c r="A57" s="19" t="s">
        <v>11</v>
      </c>
      <c r="B57" s="99">
        <v>2560</v>
      </c>
      <c r="C57" s="20">
        <v>1128.19</v>
      </c>
      <c r="D57" s="15">
        <v>1200</v>
      </c>
      <c r="E57" s="113"/>
      <c r="F57" s="116"/>
      <c r="G57" s="116"/>
      <c r="H57" s="117"/>
      <c r="I57" s="116"/>
      <c r="J57" s="117"/>
      <c r="K57" s="116">
        <v>1</v>
      </c>
      <c r="L57" s="118">
        <v>2</v>
      </c>
    </row>
    <row r="58" spans="1:12">
      <c r="A58" s="19" t="s">
        <v>10</v>
      </c>
      <c r="B58" s="99">
        <v>4600</v>
      </c>
      <c r="C58" s="20">
        <v>2368.64</v>
      </c>
      <c r="D58" s="15">
        <v>2050</v>
      </c>
      <c r="E58" s="113"/>
      <c r="F58" s="114"/>
      <c r="G58" s="114"/>
      <c r="H58" s="115"/>
      <c r="I58" s="116"/>
      <c r="J58" s="117"/>
      <c r="K58" s="116">
        <v>1</v>
      </c>
      <c r="L58" s="118">
        <v>3</v>
      </c>
    </row>
    <row r="59" spans="1:12">
      <c r="A59" s="19" t="s">
        <v>18</v>
      </c>
      <c r="B59" s="99">
        <v>6000</v>
      </c>
      <c r="C59" s="20"/>
      <c r="D59" s="29">
        <v>4000</v>
      </c>
      <c r="E59" s="113"/>
      <c r="F59" s="116"/>
      <c r="G59" s="116"/>
      <c r="H59" s="117"/>
      <c r="I59" s="116"/>
      <c r="J59" s="117"/>
      <c r="K59" s="116"/>
      <c r="L59" s="118"/>
    </row>
    <row r="60" spans="1:12">
      <c r="A60" s="19" t="s">
        <v>12</v>
      </c>
      <c r="B60" s="99">
        <v>2110</v>
      </c>
      <c r="C60" s="20"/>
      <c r="D60" s="15">
        <v>1000</v>
      </c>
      <c r="E60" s="113"/>
      <c r="F60" s="116"/>
      <c r="G60" s="116"/>
      <c r="H60" s="117"/>
      <c r="I60" s="116"/>
      <c r="J60" s="117"/>
      <c r="K60" s="116">
        <v>1</v>
      </c>
      <c r="L60" s="118">
        <v>2</v>
      </c>
    </row>
    <row r="61" spans="1:12">
      <c r="A61" s="19" t="s">
        <v>16</v>
      </c>
      <c r="B61" s="99">
        <v>2500</v>
      </c>
      <c r="C61" s="29"/>
      <c r="D61" s="15">
        <v>2000</v>
      </c>
      <c r="E61" s="113"/>
      <c r="F61" s="116"/>
      <c r="G61" s="116"/>
      <c r="H61" s="117"/>
      <c r="I61" s="116"/>
      <c r="J61" s="117"/>
      <c r="K61" s="116"/>
      <c r="L61" s="118"/>
    </row>
    <row r="62" spans="1:12">
      <c r="A62" s="19" t="s">
        <v>138</v>
      </c>
      <c r="B62" s="99">
        <v>13000</v>
      </c>
      <c r="C62" s="20">
        <v>750</v>
      </c>
      <c r="D62" s="29">
        <v>13000</v>
      </c>
      <c r="E62" s="119"/>
      <c r="F62" s="120"/>
      <c r="G62" s="120"/>
      <c r="H62" s="121"/>
      <c r="I62" s="122"/>
      <c r="J62" s="123"/>
      <c r="K62" s="122"/>
      <c r="L62" s="124"/>
    </row>
    <row r="63" spans="1:12">
      <c r="A63" s="23"/>
      <c r="B63" s="99"/>
      <c r="C63" s="20"/>
      <c r="D63" s="29"/>
      <c r="E63" s="102"/>
      <c r="F63" s="102"/>
      <c r="G63" s="143"/>
      <c r="H63" s="102"/>
      <c r="I63" s="102"/>
      <c r="J63" s="102"/>
      <c r="K63" s="102"/>
      <c r="L63" s="102"/>
    </row>
    <row r="64" spans="1:12" ht="15.75">
      <c r="A64" s="16" t="s">
        <v>29</v>
      </c>
      <c r="B64" s="98">
        <f>SUM(B65:B76)</f>
        <v>67130</v>
      </c>
      <c r="C64" s="17">
        <f>SUM(C65:C73)</f>
        <v>14960.68</v>
      </c>
      <c r="D64" s="93">
        <f>SUM(D65:D76)</f>
        <v>97104</v>
      </c>
      <c r="E64" s="131" t="s">
        <v>122</v>
      </c>
      <c r="F64" s="131" t="s">
        <v>123</v>
      </c>
      <c r="G64" s="131"/>
      <c r="H64" s="131" t="s">
        <v>129</v>
      </c>
      <c r="I64" s="131" t="s">
        <v>125</v>
      </c>
      <c r="J64" s="131" t="s">
        <v>127</v>
      </c>
      <c r="K64" s="131" t="s">
        <v>124</v>
      </c>
      <c r="L64" s="131" t="s">
        <v>128</v>
      </c>
    </row>
    <row r="65" spans="1:12">
      <c r="A65" s="19" t="s">
        <v>132</v>
      </c>
      <c r="B65" s="99">
        <v>38500</v>
      </c>
      <c r="C65" s="20">
        <v>14960.68</v>
      </c>
      <c r="D65" s="29">
        <v>11000</v>
      </c>
      <c r="E65" s="109">
        <v>24</v>
      </c>
      <c r="F65" s="128">
        <v>3</v>
      </c>
      <c r="G65" s="128" t="s">
        <v>207</v>
      </c>
      <c r="H65" s="129">
        <v>18</v>
      </c>
      <c r="I65" s="128">
        <v>1</v>
      </c>
      <c r="J65" s="129">
        <v>3</v>
      </c>
      <c r="K65" s="128">
        <v>1</v>
      </c>
      <c r="L65" s="130">
        <v>6</v>
      </c>
    </row>
    <row r="66" spans="1:12">
      <c r="A66" s="19" t="s">
        <v>133</v>
      </c>
      <c r="B66" s="99">
        <v>0</v>
      </c>
      <c r="C66" s="20"/>
      <c r="D66" s="29">
        <v>16000</v>
      </c>
      <c r="E66" s="113">
        <v>24</v>
      </c>
      <c r="F66" s="114">
        <v>1</v>
      </c>
      <c r="G66" s="114"/>
      <c r="H66" s="115">
        <v>6</v>
      </c>
      <c r="I66" s="116">
        <v>1</v>
      </c>
      <c r="J66" s="117">
        <v>6</v>
      </c>
      <c r="K66" s="116"/>
      <c r="L66" s="118"/>
    </row>
    <row r="67" spans="1:12">
      <c r="A67" s="19" t="s">
        <v>131</v>
      </c>
      <c r="B67" s="99">
        <v>8130</v>
      </c>
      <c r="C67" s="20"/>
      <c r="D67" s="29">
        <v>10000</v>
      </c>
      <c r="E67" s="113">
        <v>12</v>
      </c>
      <c r="F67" s="116">
        <v>2</v>
      </c>
      <c r="G67" s="116">
        <v>3</v>
      </c>
      <c r="H67" s="117">
        <v>6</v>
      </c>
      <c r="I67" s="116"/>
      <c r="J67" s="117"/>
      <c r="K67" s="116">
        <v>2</v>
      </c>
      <c r="L67" s="118">
        <v>6</v>
      </c>
    </row>
    <row r="68" spans="1:12">
      <c r="A68" s="19" t="s">
        <v>107</v>
      </c>
      <c r="B68" s="99">
        <v>6000</v>
      </c>
      <c r="C68" s="20"/>
      <c r="D68" s="29">
        <v>4500</v>
      </c>
      <c r="E68" s="113"/>
      <c r="F68" s="116"/>
      <c r="G68" s="116"/>
      <c r="H68" s="117"/>
      <c r="I68" s="116"/>
      <c r="J68" s="117"/>
      <c r="K68" s="116"/>
      <c r="L68" s="118"/>
    </row>
    <row r="69" spans="1:12">
      <c r="A69" s="19" t="s">
        <v>30</v>
      </c>
      <c r="B69" s="99">
        <v>3000</v>
      </c>
      <c r="C69" s="20"/>
      <c r="D69" s="29">
        <v>1400</v>
      </c>
      <c r="E69" s="113"/>
      <c r="F69" s="116"/>
      <c r="G69" s="116"/>
      <c r="H69" s="117"/>
      <c r="I69" s="116"/>
      <c r="J69" s="117"/>
      <c r="K69" s="116"/>
      <c r="L69" s="118"/>
    </row>
    <row r="70" spans="1:12">
      <c r="A70" s="19" t="s">
        <v>31</v>
      </c>
      <c r="B70" s="99">
        <v>5500</v>
      </c>
      <c r="C70" s="20"/>
      <c r="D70" s="29">
        <v>0</v>
      </c>
      <c r="E70" s="113"/>
      <c r="F70" s="116"/>
      <c r="G70" s="116"/>
      <c r="H70" s="117"/>
      <c r="I70" s="116"/>
      <c r="J70" s="117"/>
      <c r="K70" s="116"/>
      <c r="L70" s="118"/>
    </row>
    <row r="71" spans="1:12">
      <c r="A71" s="19" t="s">
        <v>32</v>
      </c>
      <c r="B71" s="99">
        <v>3000</v>
      </c>
      <c r="C71" s="20"/>
      <c r="D71" s="29">
        <v>0</v>
      </c>
      <c r="E71" s="113"/>
      <c r="F71" s="116"/>
      <c r="G71" s="116"/>
      <c r="H71" s="117"/>
      <c r="I71" s="116"/>
      <c r="J71" s="117"/>
      <c r="K71" s="116"/>
      <c r="L71" s="118"/>
    </row>
    <row r="72" spans="1:12">
      <c r="A72" s="19" t="s">
        <v>108</v>
      </c>
      <c r="B72" s="99">
        <v>1500</v>
      </c>
      <c r="C72" s="29"/>
      <c r="D72" s="29">
        <v>0</v>
      </c>
      <c r="E72" s="113"/>
      <c r="F72" s="116"/>
      <c r="G72" s="116"/>
      <c r="H72" s="117"/>
      <c r="I72" s="116"/>
      <c r="J72" s="117"/>
      <c r="K72" s="116"/>
      <c r="L72" s="118"/>
    </row>
    <row r="73" spans="1:12">
      <c r="A73" s="19" t="s">
        <v>33</v>
      </c>
      <c r="B73" s="99">
        <v>1500</v>
      </c>
      <c r="C73" s="20"/>
      <c r="D73" s="29">
        <v>1344</v>
      </c>
      <c r="E73" s="113"/>
      <c r="F73" s="116"/>
      <c r="G73" s="116"/>
      <c r="H73" s="117"/>
      <c r="I73" s="116"/>
      <c r="J73" s="117"/>
      <c r="K73" s="116"/>
      <c r="L73" s="118"/>
    </row>
    <row r="74" spans="1:12">
      <c r="A74" s="19" t="s">
        <v>141</v>
      </c>
      <c r="B74" s="99">
        <v>0</v>
      </c>
      <c r="C74" s="20">
        <v>23805.8</v>
      </c>
      <c r="D74" s="29">
        <v>45200</v>
      </c>
      <c r="E74" s="113"/>
      <c r="F74" s="116"/>
      <c r="G74" s="116"/>
      <c r="H74" s="117"/>
      <c r="I74" s="116"/>
      <c r="J74" s="117"/>
      <c r="K74" s="116"/>
      <c r="L74" s="118"/>
    </row>
    <row r="75" spans="1:12">
      <c r="A75" s="19" t="s">
        <v>140</v>
      </c>
      <c r="B75" s="99">
        <v>0</v>
      </c>
      <c r="C75" s="20"/>
      <c r="D75" s="29">
        <v>6460</v>
      </c>
      <c r="E75" s="113"/>
      <c r="F75" s="138">
        <v>1</v>
      </c>
      <c r="G75" s="138"/>
      <c r="H75" s="137">
        <v>20</v>
      </c>
      <c r="I75" s="116"/>
      <c r="J75" s="117"/>
      <c r="K75" s="116"/>
      <c r="L75" s="118"/>
    </row>
    <row r="76" spans="1:12">
      <c r="A76" s="19" t="s">
        <v>126</v>
      </c>
      <c r="B76" s="99">
        <v>0</v>
      </c>
      <c r="C76" s="20"/>
      <c r="D76" s="29">
        <v>1200</v>
      </c>
      <c r="E76" s="119"/>
      <c r="F76" s="122"/>
      <c r="G76" s="122"/>
      <c r="H76" s="123"/>
      <c r="I76" s="122"/>
      <c r="J76" s="123"/>
      <c r="K76" s="122"/>
      <c r="L76" s="124"/>
    </row>
    <row r="77" spans="1:12">
      <c r="A77" s="24"/>
      <c r="B77" s="97"/>
      <c r="C77" s="20"/>
      <c r="D77" s="15"/>
      <c r="E77" s="102"/>
      <c r="F77" s="102"/>
      <c r="G77" s="143"/>
      <c r="H77" s="102">
        <f>SUM(H76,H16,H36,H47,H65,H66,H67)</f>
        <v>113</v>
      </c>
      <c r="I77" s="102"/>
      <c r="J77" s="102"/>
      <c r="K77" s="102"/>
      <c r="L77" s="102"/>
    </row>
    <row r="78" spans="1:12" ht="18.75">
      <c r="A78" s="25" t="s">
        <v>34</v>
      </c>
      <c r="B78" s="98">
        <f>SUM(B9,B17,B37,B48,B55,B64)</f>
        <v>358750</v>
      </c>
      <c r="C78" s="17">
        <f>SUM(C64,C37,C17,C9)</f>
        <v>65598.010000000009</v>
      </c>
      <c r="D78" s="26">
        <f>SUM(D9,D17,D37,D48,D55,D64)</f>
        <v>316440</v>
      </c>
      <c r="E78" s="103"/>
      <c r="F78" s="102"/>
      <c r="G78" s="143"/>
      <c r="H78" s="102"/>
      <c r="I78" s="102"/>
      <c r="J78" s="102"/>
      <c r="K78" s="102"/>
      <c r="L78" s="102"/>
    </row>
    <row r="79" spans="1:12">
      <c r="A79" s="27"/>
      <c r="B79" s="13">
        <v>-19950</v>
      </c>
      <c r="C79" s="3"/>
      <c r="D79" s="15">
        <v>7740</v>
      </c>
      <c r="E79" s="139"/>
    </row>
    <row r="80" spans="1:12">
      <c r="A80" s="28"/>
      <c r="B80" s="104">
        <f>SUM(B78:B79)</f>
        <v>338800</v>
      </c>
      <c r="C80" s="3"/>
      <c r="D80" s="142">
        <f>D78-D79</f>
        <v>308700</v>
      </c>
      <c r="E80" s="21"/>
    </row>
    <row r="81" spans="1:5">
      <c r="A81" s="27"/>
      <c r="B81" s="105">
        <v>-0.1</v>
      </c>
      <c r="C81" s="3"/>
      <c r="D81" s="15"/>
      <c r="E81" s="21"/>
    </row>
    <row r="82" spans="1:5">
      <c r="A82" s="28"/>
      <c r="B82" s="13">
        <v>304920</v>
      </c>
      <c r="C82" s="3"/>
      <c r="D82" s="1"/>
      <c r="E82" s="21"/>
    </row>
    <row r="83" spans="1:5" ht="15.75">
      <c r="A83" s="27"/>
      <c r="B83" s="13"/>
      <c r="C83" s="3"/>
      <c r="D83" s="140">
        <f>-(B80-D78)*100/B80</f>
        <v>-6.5997638724911454</v>
      </c>
      <c r="E83" s="21"/>
    </row>
    <row r="84" spans="1:5">
      <c r="A84" s="28"/>
      <c r="B84" s="13"/>
      <c r="C84" s="3"/>
      <c r="D84" s="141">
        <f>-(B80-D80)*100/B80</f>
        <v>-8.884297520661157</v>
      </c>
      <c r="E84" s="21"/>
    </row>
    <row r="85" spans="1:5">
      <c r="A85" s="27"/>
      <c r="B85" s="13"/>
      <c r="C85" s="3"/>
      <c r="D85" s="1"/>
      <c r="E85" s="21"/>
    </row>
    <row r="86" spans="1:5">
      <c r="A86" s="28"/>
      <c r="B86" s="13"/>
      <c r="C86" s="3"/>
      <c r="D86" s="1"/>
      <c r="E86" s="21"/>
    </row>
    <row r="87" spans="1:5">
      <c r="A87" s="27"/>
      <c r="B87" s="13"/>
      <c r="C87" s="3"/>
      <c r="D87" s="1"/>
      <c r="E87" s="21"/>
    </row>
    <row r="88" spans="1:5">
      <c r="A88" s="28"/>
      <c r="B88" s="13"/>
      <c r="C88" s="3"/>
      <c r="D88" s="1"/>
    </row>
    <row r="89" spans="1:5">
      <c r="A89" s="28"/>
      <c r="B89" s="13"/>
      <c r="C89" s="3"/>
      <c r="D89" s="1"/>
    </row>
    <row r="90" spans="1:5">
      <c r="A90" s="28"/>
      <c r="B90" s="13"/>
      <c r="C90" s="3"/>
      <c r="D90" s="1"/>
    </row>
    <row r="91" spans="1:5">
      <c r="A91" s="28"/>
      <c r="B91" s="13"/>
      <c r="C91" s="3"/>
      <c r="D91" s="1"/>
    </row>
    <row r="92" spans="1:5">
      <c r="A92" s="28"/>
      <c r="B92" s="13"/>
      <c r="C92" s="3"/>
      <c r="D92" s="1"/>
    </row>
    <row r="93" spans="1:5">
      <c r="A93" s="28"/>
      <c r="B93" s="13"/>
      <c r="C93" s="3"/>
      <c r="D93" s="1"/>
    </row>
    <row r="94" spans="1:5">
      <c r="A94" s="28"/>
    </row>
    <row r="95" spans="1:5">
      <c r="A95" s="28"/>
    </row>
    <row r="96" spans="1:5">
      <c r="A96" s="28"/>
    </row>
    <row r="97" spans="1:1">
      <c r="A97" s="28"/>
    </row>
    <row r="98" spans="1:1">
      <c r="A98" s="28"/>
    </row>
    <row r="99" spans="1:1">
      <c r="A99" s="28"/>
    </row>
    <row r="100" spans="1:1">
      <c r="A100" s="28"/>
    </row>
    <row r="101" spans="1:1">
      <c r="A101" s="28"/>
    </row>
    <row r="102" spans="1:1">
      <c r="A102" s="28"/>
    </row>
    <row r="103" spans="1:1">
      <c r="A103" s="28"/>
    </row>
    <row r="104" spans="1:1">
      <c r="A104" s="28"/>
    </row>
    <row r="105" spans="1:1">
      <c r="A105" s="28"/>
    </row>
    <row r="106" spans="1:1">
      <c r="A106" s="28"/>
    </row>
    <row r="107" spans="1:1">
      <c r="A107" s="28"/>
    </row>
    <row r="108" spans="1:1">
      <c r="A108" s="28"/>
    </row>
    <row r="109" spans="1:1">
      <c r="A109" s="28"/>
    </row>
  </sheetData>
  <mergeCells count="6">
    <mergeCell ref="A1:C1"/>
    <mergeCell ref="A2:C2"/>
    <mergeCell ref="A3:C3"/>
    <mergeCell ref="E5:L5"/>
    <mergeCell ref="E1:L1"/>
    <mergeCell ref="E2:L2"/>
  </mergeCells>
  <pageMargins left="0.23622047244094491" right="0.23622047244094491" top="0.19685039370078741" bottom="0.78740157480314965" header="0" footer="0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7"/>
  <sheetViews>
    <sheetView workbookViewId="0">
      <selection activeCell="G61" sqref="G61"/>
    </sheetView>
  </sheetViews>
  <sheetFormatPr baseColWidth="10" defaultRowHeight="12.75"/>
  <cols>
    <col min="1" max="1" width="45.85546875" style="30" customWidth="1"/>
    <col min="2" max="3" width="5.85546875" style="30" customWidth="1"/>
    <col min="4" max="4" width="4.7109375" style="30" customWidth="1"/>
    <col min="5" max="5" width="5.28515625" style="30" customWidth="1"/>
    <col min="6" max="6" width="6.28515625" style="30" customWidth="1"/>
    <col min="7" max="7" width="7.140625" style="30" customWidth="1"/>
    <col min="8" max="8" width="5.7109375" style="30" bestFit="1" customWidth="1"/>
    <col min="9" max="10" width="6.28515625" style="30" bestFit="1" customWidth="1"/>
    <col min="11" max="11" width="6.5703125" style="30" bestFit="1" customWidth="1"/>
    <col min="12" max="12" width="8.140625" style="30" customWidth="1"/>
    <col min="13" max="13" width="7.42578125" style="30" customWidth="1"/>
    <col min="14" max="14" width="7.7109375" style="30" customWidth="1"/>
    <col min="15" max="15" width="6.85546875" style="30" customWidth="1"/>
    <col min="16" max="16" width="5.7109375" style="30" customWidth="1"/>
    <col min="17" max="17" width="6.140625" style="30" customWidth="1"/>
    <col min="18" max="246" width="11.42578125" style="30"/>
    <col min="247" max="247" width="31.5703125" style="30" customWidth="1"/>
    <col min="248" max="248" width="7.140625" style="30" customWidth="1"/>
    <col min="249" max="249" width="6.42578125" style="30" customWidth="1"/>
    <col min="250" max="250" width="5.28515625" style="30" customWidth="1"/>
    <col min="251" max="251" width="6.85546875" style="30" customWidth="1"/>
    <col min="252" max="252" width="6.5703125" style="30" customWidth="1"/>
    <col min="253" max="253" width="8" style="30" customWidth="1"/>
    <col min="254" max="254" width="6.28515625" style="30" customWidth="1"/>
    <col min="255" max="255" width="5.7109375" style="30" customWidth="1"/>
    <col min="256" max="256" width="5.85546875" style="30" customWidth="1"/>
    <col min="257" max="257" width="5.28515625" style="30" customWidth="1"/>
    <col min="258" max="258" width="6.5703125" style="30" customWidth="1"/>
    <col min="259" max="259" width="4.5703125" style="30" customWidth="1"/>
    <col min="260" max="260" width="5.85546875" style="30" customWidth="1"/>
    <col min="261" max="261" width="6.7109375" style="30" customWidth="1"/>
    <col min="262" max="262" width="6.85546875" style="30" customWidth="1"/>
    <col min="263" max="263" width="6.42578125" style="30" customWidth="1"/>
    <col min="264" max="502" width="11.42578125" style="30"/>
    <col min="503" max="503" width="31.5703125" style="30" customWidth="1"/>
    <col min="504" max="504" width="7.140625" style="30" customWidth="1"/>
    <col min="505" max="505" width="6.42578125" style="30" customWidth="1"/>
    <col min="506" max="506" width="5.28515625" style="30" customWidth="1"/>
    <col min="507" max="507" width="6.85546875" style="30" customWidth="1"/>
    <col min="508" max="508" width="6.5703125" style="30" customWidth="1"/>
    <col min="509" max="509" width="8" style="30" customWidth="1"/>
    <col min="510" max="510" width="6.28515625" style="30" customWidth="1"/>
    <col min="511" max="511" width="5.7109375" style="30" customWidth="1"/>
    <col min="512" max="512" width="5.85546875" style="30" customWidth="1"/>
    <col min="513" max="513" width="5.28515625" style="30" customWidth="1"/>
    <col min="514" max="514" width="6.5703125" style="30" customWidth="1"/>
    <col min="515" max="515" width="4.5703125" style="30" customWidth="1"/>
    <col min="516" max="516" width="5.85546875" style="30" customWidth="1"/>
    <col min="517" max="517" width="6.7109375" style="30" customWidth="1"/>
    <col min="518" max="518" width="6.85546875" style="30" customWidth="1"/>
    <col min="519" max="519" width="6.42578125" style="30" customWidth="1"/>
    <col min="520" max="758" width="11.42578125" style="30"/>
    <col min="759" max="759" width="31.5703125" style="30" customWidth="1"/>
    <col min="760" max="760" width="7.140625" style="30" customWidth="1"/>
    <col min="761" max="761" width="6.42578125" style="30" customWidth="1"/>
    <col min="762" max="762" width="5.28515625" style="30" customWidth="1"/>
    <col min="763" max="763" width="6.85546875" style="30" customWidth="1"/>
    <col min="764" max="764" width="6.5703125" style="30" customWidth="1"/>
    <col min="765" max="765" width="8" style="30" customWidth="1"/>
    <col min="766" max="766" width="6.28515625" style="30" customWidth="1"/>
    <col min="767" max="767" width="5.7109375" style="30" customWidth="1"/>
    <col min="768" max="768" width="5.85546875" style="30" customWidth="1"/>
    <col min="769" max="769" width="5.28515625" style="30" customWidth="1"/>
    <col min="770" max="770" width="6.5703125" style="30" customWidth="1"/>
    <col min="771" max="771" width="4.5703125" style="30" customWidth="1"/>
    <col min="772" max="772" width="5.85546875" style="30" customWidth="1"/>
    <col min="773" max="773" width="6.7109375" style="30" customWidth="1"/>
    <col min="774" max="774" width="6.85546875" style="30" customWidth="1"/>
    <col min="775" max="775" width="6.42578125" style="30" customWidth="1"/>
    <col min="776" max="1014" width="11.42578125" style="30"/>
    <col min="1015" max="1015" width="31.5703125" style="30" customWidth="1"/>
    <col min="1016" max="1016" width="7.140625" style="30" customWidth="1"/>
    <col min="1017" max="1017" width="6.42578125" style="30" customWidth="1"/>
    <col min="1018" max="1018" width="5.28515625" style="30" customWidth="1"/>
    <col min="1019" max="1019" width="6.85546875" style="30" customWidth="1"/>
    <col min="1020" max="1020" width="6.5703125" style="30" customWidth="1"/>
    <col min="1021" max="1021" width="8" style="30" customWidth="1"/>
    <col min="1022" max="1022" width="6.28515625" style="30" customWidth="1"/>
    <col min="1023" max="1023" width="5.7109375" style="30" customWidth="1"/>
    <col min="1024" max="1024" width="5.85546875" style="30" customWidth="1"/>
    <col min="1025" max="1025" width="5.28515625" style="30" customWidth="1"/>
    <col min="1026" max="1026" width="6.5703125" style="30" customWidth="1"/>
    <col min="1027" max="1027" width="4.5703125" style="30" customWidth="1"/>
    <col min="1028" max="1028" width="5.85546875" style="30" customWidth="1"/>
    <col min="1029" max="1029" width="6.7109375" style="30" customWidth="1"/>
    <col min="1030" max="1030" width="6.85546875" style="30" customWidth="1"/>
    <col min="1031" max="1031" width="6.42578125" style="30" customWidth="1"/>
    <col min="1032" max="1270" width="11.42578125" style="30"/>
    <col min="1271" max="1271" width="31.5703125" style="30" customWidth="1"/>
    <col min="1272" max="1272" width="7.140625" style="30" customWidth="1"/>
    <col min="1273" max="1273" width="6.42578125" style="30" customWidth="1"/>
    <col min="1274" max="1274" width="5.28515625" style="30" customWidth="1"/>
    <col min="1275" max="1275" width="6.85546875" style="30" customWidth="1"/>
    <col min="1276" max="1276" width="6.5703125" style="30" customWidth="1"/>
    <col min="1277" max="1277" width="8" style="30" customWidth="1"/>
    <col min="1278" max="1278" width="6.28515625" style="30" customWidth="1"/>
    <col min="1279" max="1279" width="5.7109375" style="30" customWidth="1"/>
    <col min="1280" max="1280" width="5.85546875" style="30" customWidth="1"/>
    <col min="1281" max="1281" width="5.28515625" style="30" customWidth="1"/>
    <col min="1282" max="1282" width="6.5703125" style="30" customWidth="1"/>
    <col min="1283" max="1283" width="4.5703125" style="30" customWidth="1"/>
    <col min="1284" max="1284" width="5.85546875" style="30" customWidth="1"/>
    <col min="1285" max="1285" width="6.7109375" style="30" customWidth="1"/>
    <col min="1286" max="1286" width="6.85546875" style="30" customWidth="1"/>
    <col min="1287" max="1287" width="6.42578125" style="30" customWidth="1"/>
    <col min="1288" max="1526" width="11.42578125" style="30"/>
    <col min="1527" max="1527" width="31.5703125" style="30" customWidth="1"/>
    <col min="1528" max="1528" width="7.140625" style="30" customWidth="1"/>
    <col min="1529" max="1529" width="6.42578125" style="30" customWidth="1"/>
    <col min="1530" max="1530" width="5.28515625" style="30" customWidth="1"/>
    <col min="1531" max="1531" width="6.85546875" style="30" customWidth="1"/>
    <col min="1532" max="1532" width="6.5703125" style="30" customWidth="1"/>
    <col min="1533" max="1533" width="8" style="30" customWidth="1"/>
    <col min="1534" max="1534" width="6.28515625" style="30" customWidth="1"/>
    <col min="1535" max="1535" width="5.7109375" style="30" customWidth="1"/>
    <col min="1536" max="1536" width="5.85546875" style="30" customWidth="1"/>
    <col min="1537" max="1537" width="5.28515625" style="30" customWidth="1"/>
    <col min="1538" max="1538" width="6.5703125" style="30" customWidth="1"/>
    <col min="1539" max="1539" width="4.5703125" style="30" customWidth="1"/>
    <col min="1540" max="1540" width="5.85546875" style="30" customWidth="1"/>
    <col min="1541" max="1541" width="6.7109375" style="30" customWidth="1"/>
    <col min="1542" max="1542" width="6.85546875" style="30" customWidth="1"/>
    <col min="1543" max="1543" width="6.42578125" style="30" customWidth="1"/>
    <col min="1544" max="1782" width="11.42578125" style="30"/>
    <col min="1783" max="1783" width="31.5703125" style="30" customWidth="1"/>
    <col min="1784" max="1784" width="7.140625" style="30" customWidth="1"/>
    <col min="1785" max="1785" width="6.42578125" style="30" customWidth="1"/>
    <col min="1786" max="1786" width="5.28515625" style="30" customWidth="1"/>
    <col min="1787" max="1787" width="6.85546875" style="30" customWidth="1"/>
    <col min="1788" max="1788" width="6.5703125" style="30" customWidth="1"/>
    <col min="1789" max="1789" width="8" style="30" customWidth="1"/>
    <col min="1790" max="1790" width="6.28515625" style="30" customWidth="1"/>
    <col min="1791" max="1791" width="5.7109375" style="30" customWidth="1"/>
    <col min="1792" max="1792" width="5.85546875" style="30" customWidth="1"/>
    <col min="1793" max="1793" width="5.28515625" style="30" customWidth="1"/>
    <col min="1794" max="1794" width="6.5703125" style="30" customWidth="1"/>
    <col min="1795" max="1795" width="4.5703125" style="30" customWidth="1"/>
    <col min="1796" max="1796" width="5.85546875" style="30" customWidth="1"/>
    <col min="1797" max="1797" width="6.7109375" style="30" customWidth="1"/>
    <col min="1798" max="1798" width="6.85546875" style="30" customWidth="1"/>
    <col min="1799" max="1799" width="6.42578125" style="30" customWidth="1"/>
    <col min="1800" max="2038" width="11.42578125" style="30"/>
    <col min="2039" max="2039" width="31.5703125" style="30" customWidth="1"/>
    <col min="2040" max="2040" width="7.140625" style="30" customWidth="1"/>
    <col min="2041" max="2041" width="6.42578125" style="30" customWidth="1"/>
    <col min="2042" max="2042" width="5.28515625" style="30" customWidth="1"/>
    <col min="2043" max="2043" width="6.85546875" style="30" customWidth="1"/>
    <col min="2044" max="2044" width="6.5703125" style="30" customWidth="1"/>
    <col min="2045" max="2045" width="8" style="30" customWidth="1"/>
    <col min="2046" max="2046" width="6.28515625" style="30" customWidth="1"/>
    <col min="2047" max="2047" width="5.7109375" style="30" customWidth="1"/>
    <col min="2048" max="2048" width="5.85546875" style="30" customWidth="1"/>
    <col min="2049" max="2049" width="5.28515625" style="30" customWidth="1"/>
    <col min="2050" max="2050" width="6.5703125" style="30" customWidth="1"/>
    <col min="2051" max="2051" width="4.5703125" style="30" customWidth="1"/>
    <col min="2052" max="2052" width="5.85546875" style="30" customWidth="1"/>
    <col min="2053" max="2053" width="6.7109375" style="30" customWidth="1"/>
    <col min="2054" max="2054" width="6.85546875" style="30" customWidth="1"/>
    <col min="2055" max="2055" width="6.42578125" style="30" customWidth="1"/>
    <col min="2056" max="2294" width="11.42578125" style="30"/>
    <col min="2295" max="2295" width="31.5703125" style="30" customWidth="1"/>
    <col min="2296" max="2296" width="7.140625" style="30" customWidth="1"/>
    <col min="2297" max="2297" width="6.42578125" style="30" customWidth="1"/>
    <col min="2298" max="2298" width="5.28515625" style="30" customWidth="1"/>
    <col min="2299" max="2299" width="6.85546875" style="30" customWidth="1"/>
    <col min="2300" max="2300" width="6.5703125" style="30" customWidth="1"/>
    <col min="2301" max="2301" width="8" style="30" customWidth="1"/>
    <col min="2302" max="2302" width="6.28515625" style="30" customWidth="1"/>
    <col min="2303" max="2303" width="5.7109375" style="30" customWidth="1"/>
    <col min="2304" max="2304" width="5.85546875" style="30" customWidth="1"/>
    <col min="2305" max="2305" width="5.28515625" style="30" customWidth="1"/>
    <col min="2306" max="2306" width="6.5703125" style="30" customWidth="1"/>
    <col min="2307" max="2307" width="4.5703125" style="30" customWidth="1"/>
    <col min="2308" max="2308" width="5.85546875" style="30" customWidth="1"/>
    <col min="2309" max="2309" width="6.7109375" style="30" customWidth="1"/>
    <col min="2310" max="2310" width="6.85546875" style="30" customWidth="1"/>
    <col min="2311" max="2311" width="6.42578125" style="30" customWidth="1"/>
    <col min="2312" max="2550" width="11.42578125" style="30"/>
    <col min="2551" max="2551" width="31.5703125" style="30" customWidth="1"/>
    <col min="2552" max="2552" width="7.140625" style="30" customWidth="1"/>
    <col min="2553" max="2553" width="6.42578125" style="30" customWidth="1"/>
    <col min="2554" max="2554" width="5.28515625" style="30" customWidth="1"/>
    <col min="2555" max="2555" width="6.85546875" style="30" customWidth="1"/>
    <col min="2556" max="2556" width="6.5703125" style="30" customWidth="1"/>
    <col min="2557" max="2557" width="8" style="30" customWidth="1"/>
    <col min="2558" max="2558" width="6.28515625" style="30" customWidth="1"/>
    <col min="2559" max="2559" width="5.7109375" style="30" customWidth="1"/>
    <col min="2560" max="2560" width="5.85546875" style="30" customWidth="1"/>
    <col min="2561" max="2561" width="5.28515625" style="30" customWidth="1"/>
    <col min="2562" max="2562" width="6.5703125" style="30" customWidth="1"/>
    <col min="2563" max="2563" width="4.5703125" style="30" customWidth="1"/>
    <col min="2564" max="2564" width="5.85546875" style="30" customWidth="1"/>
    <col min="2565" max="2565" width="6.7109375" style="30" customWidth="1"/>
    <col min="2566" max="2566" width="6.85546875" style="30" customWidth="1"/>
    <col min="2567" max="2567" width="6.42578125" style="30" customWidth="1"/>
    <col min="2568" max="2806" width="11.42578125" style="30"/>
    <col min="2807" max="2807" width="31.5703125" style="30" customWidth="1"/>
    <col min="2808" max="2808" width="7.140625" style="30" customWidth="1"/>
    <col min="2809" max="2809" width="6.42578125" style="30" customWidth="1"/>
    <col min="2810" max="2810" width="5.28515625" style="30" customWidth="1"/>
    <col min="2811" max="2811" width="6.85546875" style="30" customWidth="1"/>
    <col min="2812" max="2812" width="6.5703125" style="30" customWidth="1"/>
    <col min="2813" max="2813" width="8" style="30" customWidth="1"/>
    <col min="2814" max="2814" width="6.28515625" style="30" customWidth="1"/>
    <col min="2815" max="2815" width="5.7109375" style="30" customWidth="1"/>
    <col min="2816" max="2816" width="5.85546875" style="30" customWidth="1"/>
    <col min="2817" max="2817" width="5.28515625" style="30" customWidth="1"/>
    <col min="2818" max="2818" width="6.5703125" style="30" customWidth="1"/>
    <col min="2819" max="2819" width="4.5703125" style="30" customWidth="1"/>
    <col min="2820" max="2820" width="5.85546875" style="30" customWidth="1"/>
    <col min="2821" max="2821" width="6.7109375" style="30" customWidth="1"/>
    <col min="2822" max="2822" width="6.85546875" style="30" customWidth="1"/>
    <col min="2823" max="2823" width="6.42578125" style="30" customWidth="1"/>
    <col min="2824" max="3062" width="11.42578125" style="30"/>
    <col min="3063" max="3063" width="31.5703125" style="30" customWidth="1"/>
    <col min="3064" max="3064" width="7.140625" style="30" customWidth="1"/>
    <col min="3065" max="3065" width="6.42578125" style="30" customWidth="1"/>
    <col min="3066" max="3066" width="5.28515625" style="30" customWidth="1"/>
    <col min="3067" max="3067" width="6.85546875" style="30" customWidth="1"/>
    <col min="3068" max="3068" width="6.5703125" style="30" customWidth="1"/>
    <col min="3069" max="3069" width="8" style="30" customWidth="1"/>
    <col min="3070" max="3070" width="6.28515625" style="30" customWidth="1"/>
    <col min="3071" max="3071" width="5.7109375" style="30" customWidth="1"/>
    <col min="3072" max="3072" width="5.85546875" style="30" customWidth="1"/>
    <col min="3073" max="3073" width="5.28515625" style="30" customWidth="1"/>
    <col min="3074" max="3074" width="6.5703125" style="30" customWidth="1"/>
    <col min="3075" max="3075" width="4.5703125" style="30" customWidth="1"/>
    <col min="3076" max="3076" width="5.85546875" style="30" customWidth="1"/>
    <col min="3077" max="3077" width="6.7109375" style="30" customWidth="1"/>
    <col min="3078" max="3078" width="6.85546875" style="30" customWidth="1"/>
    <col min="3079" max="3079" width="6.42578125" style="30" customWidth="1"/>
    <col min="3080" max="3318" width="11.42578125" style="30"/>
    <col min="3319" max="3319" width="31.5703125" style="30" customWidth="1"/>
    <col min="3320" max="3320" width="7.140625" style="30" customWidth="1"/>
    <col min="3321" max="3321" width="6.42578125" style="30" customWidth="1"/>
    <col min="3322" max="3322" width="5.28515625" style="30" customWidth="1"/>
    <col min="3323" max="3323" width="6.85546875" style="30" customWidth="1"/>
    <col min="3324" max="3324" width="6.5703125" style="30" customWidth="1"/>
    <col min="3325" max="3325" width="8" style="30" customWidth="1"/>
    <col min="3326" max="3326" width="6.28515625" style="30" customWidth="1"/>
    <col min="3327" max="3327" width="5.7109375" style="30" customWidth="1"/>
    <col min="3328" max="3328" width="5.85546875" style="30" customWidth="1"/>
    <col min="3329" max="3329" width="5.28515625" style="30" customWidth="1"/>
    <col min="3330" max="3330" width="6.5703125" style="30" customWidth="1"/>
    <col min="3331" max="3331" width="4.5703125" style="30" customWidth="1"/>
    <col min="3332" max="3332" width="5.85546875" style="30" customWidth="1"/>
    <col min="3333" max="3333" width="6.7109375" style="30" customWidth="1"/>
    <col min="3334" max="3334" width="6.85546875" style="30" customWidth="1"/>
    <col min="3335" max="3335" width="6.42578125" style="30" customWidth="1"/>
    <col min="3336" max="3574" width="11.42578125" style="30"/>
    <col min="3575" max="3575" width="31.5703125" style="30" customWidth="1"/>
    <col min="3576" max="3576" width="7.140625" style="30" customWidth="1"/>
    <col min="3577" max="3577" width="6.42578125" style="30" customWidth="1"/>
    <col min="3578" max="3578" width="5.28515625" style="30" customWidth="1"/>
    <col min="3579" max="3579" width="6.85546875" style="30" customWidth="1"/>
    <col min="3580" max="3580" width="6.5703125" style="30" customWidth="1"/>
    <col min="3581" max="3581" width="8" style="30" customWidth="1"/>
    <col min="3582" max="3582" width="6.28515625" style="30" customWidth="1"/>
    <col min="3583" max="3583" width="5.7109375" style="30" customWidth="1"/>
    <col min="3584" max="3584" width="5.85546875" style="30" customWidth="1"/>
    <col min="3585" max="3585" width="5.28515625" style="30" customWidth="1"/>
    <col min="3586" max="3586" width="6.5703125" style="30" customWidth="1"/>
    <col min="3587" max="3587" width="4.5703125" style="30" customWidth="1"/>
    <col min="3588" max="3588" width="5.85546875" style="30" customWidth="1"/>
    <col min="3589" max="3589" width="6.7109375" style="30" customWidth="1"/>
    <col min="3590" max="3590" width="6.85546875" style="30" customWidth="1"/>
    <col min="3591" max="3591" width="6.42578125" style="30" customWidth="1"/>
    <col min="3592" max="3830" width="11.42578125" style="30"/>
    <col min="3831" max="3831" width="31.5703125" style="30" customWidth="1"/>
    <col min="3832" max="3832" width="7.140625" style="30" customWidth="1"/>
    <col min="3833" max="3833" width="6.42578125" style="30" customWidth="1"/>
    <col min="3834" max="3834" width="5.28515625" style="30" customWidth="1"/>
    <col min="3835" max="3835" width="6.85546875" style="30" customWidth="1"/>
    <col min="3836" max="3836" width="6.5703125" style="30" customWidth="1"/>
    <col min="3837" max="3837" width="8" style="30" customWidth="1"/>
    <col min="3838" max="3838" width="6.28515625" style="30" customWidth="1"/>
    <col min="3839" max="3839" width="5.7109375" style="30" customWidth="1"/>
    <col min="3840" max="3840" width="5.85546875" style="30" customWidth="1"/>
    <col min="3841" max="3841" width="5.28515625" style="30" customWidth="1"/>
    <col min="3842" max="3842" width="6.5703125" style="30" customWidth="1"/>
    <col min="3843" max="3843" width="4.5703125" style="30" customWidth="1"/>
    <col min="3844" max="3844" width="5.85546875" style="30" customWidth="1"/>
    <col min="3845" max="3845" width="6.7109375" style="30" customWidth="1"/>
    <col min="3846" max="3846" width="6.85546875" style="30" customWidth="1"/>
    <col min="3847" max="3847" width="6.42578125" style="30" customWidth="1"/>
    <col min="3848" max="4086" width="11.42578125" style="30"/>
    <col min="4087" max="4087" width="31.5703125" style="30" customWidth="1"/>
    <col min="4088" max="4088" width="7.140625" style="30" customWidth="1"/>
    <col min="4089" max="4089" width="6.42578125" style="30" customWidth="1"/>
    <col min="4090" max="4090" width="5.28515625" style="30" customWidth="1"/>
    <col min="4091" max="4091" width="6.85546875" style="30" customWidth="1"/>
    <col min="4092" max="4092" width="6.5703125" style="30" customWidth="1"/>
    <col min="4093" max="4093" width="8" style="30" customWidth="1"/>
    <col min="4094" max="4094" width="6.28515625" style="30" customWidth="1"/>
    <col min="4095" max="4095" width="5.7109375" style="30" customWidth="1"/>
    <col min="4096" max="4096" width="5.85546875" style="30" customWidth="1"/>
    <col min="4097" max="4097" width="5.28515625" style="30" customWidth="1"/>
    <col min="4098" max="4098" width="6.5703125" style="30" customWidth="1"/>
    <col min="4099" max="4099" width="4.5703125" style="30" customWidth="1"/>
    <col min="4100" max="4100" width="5.85546875" style="30" customWidth="1"/>
    <col min="4101" max="4101" width="6.7109375" style="30" customWidth="1"/>
    <col min="4102" max="4102" width="6.85546875" style="30" customWidth="1"/>
    <col min="4103" max="4103" width="6.42578125" style="30" customWidth="1"/>
    <col min="4104" max="4342" width="11.42578125" style="30"/>
    <col min="4343" max="4343" width="31.5703125" style="30" customWidth="1"/>
    <col min="4344" max="4344" width="7.140625" style="30" customWidth="1"/>
    <col min="4345" max="4345" width="6.42578125" style="30" customWidth="1"/>
    <col min="4346" max="4346" width="5.28515625" style="30" customWidth="1"/>
    <col min="4347" max="4347" width="6.85546875" style="30" customWidth="1"/>
    <col min="4348" max="4348" width="6.5703125" style="30" customWidth="1"/>
    <col min="4349" max="4349" width="8" style="30" customWidth="1"/>
    <col min="4350" max="4350" width="6.28515625" style="30" customWidth="1"/>
    <col min="4351" max="4351" width="5.7109375" style="30" customWidth="1"/>
    <col min="4352" max="4352" width="5.85546875" style="30" customWidth="1"/>
    <col min="4353" max="4353" width="5.28515625" style="30" customWidth="1"/>
    <col min="4354" max="4354" width="6.5703125" style="30" customWidth="1"/>
    <col min="4355" max="4355" width="4.5703125" style="30" customWidth="1"/>
    <col min="4356" max="4356" width="5.85546875" style="30" customWidth="1"/>
    <col min="4357" max="4357" width="6.7109375" style="30" customWidth="1"/>
    <col min="4358" max="4358" width="6.85546875" style="30" customWidth="1"/>
    <col min="4359" max="4359" width="6.42578125" style="30" customWidth="1"/>
    <col min="4360" max="4598" width="11.42578125" style="30"/>
    <col min="4599" max="4599" width="31.5703125" style="30" customWidth="1"/>
    <col min="4600" max="4600" width="7.140625" style="30" customWidth="1"/>
    <col min="4601" max="4601" width="6.42578125" style="30" customWidth="1"/>
    <col min="4602" max="4602" width="5.28515625" style="30" customWidth="1"/>
    <col min="4603" max="4603" width="6.85546875" style="30" customWidth="1"/>
    <col min="4604" max="4604" width="6.5703125" style="30" customWidth="1"/>
    <col min="4605" max="4605" width="8" style="30" customWidth="1"/>
    <col min="4606" max="4606" width="6.28515625" style="30" customWidth="1"/>
    <col min="4607" max="4607" width="5.7109375" style="30" customWidth="1"/>
    <col min="4608" max="4608" width="5.85546875" style="30" customWidth="1"/>
    <col min="4609" max="4609" width="5.28515625" style="30" customWidth="1"/>
    <col min="4610" max="4610" width="6.5703125" style="30" customWidth="1"/>
    <col min="4611" max="4611" width="4.5703125" style="30" customWidth="1"/>
    <col min="4612" max="4612" width="5.85546875" style="30" customWidth="1"/>
    <col min="4613" max="4613" width="6.7109375" style="30" customWidth="1"/>
    <col min="4614" max="4614" width="6.85546875" style="30" customWidth="1"/>
    <col min="4615" max="4615" width="6.42578125" style="30" customWidth="1"/>
    <col min="4616" max="4854" width="11.42578125" style="30"/>
    <col min="4855" max="4855" width="31.5703125" style="30" customWidth="1"/>
    <col min="4856" max="4856" width="7.140625" style="30" customWidth="1"/>
    <col min="4857" max="4857" width="6.42578125" style="30" customWidth="1"/>
    <col min="4858" max="4858" width="5.28515625" style="30" customWidth="1"/>
    <col min="4859" max="4859" width="6.85546875" style="30" customWidth="1"/>
    <col min="4860" max="4860" width="6.5703125" style="30" customWidth="1"/>
    <col min="4861" max="4861" width="8" style="30" customWidth="1"/>
    <col min="4862" max="4862" width="6.28515625" style="30" customWidth="1"/>
    <col min="4863" max="4863" width="5.7109375" style="30" customWidth="1"/>
    <col min="4864" max="4864" width="5.85546875" style="30" customWidth="1"/>
    <col min="4865" max="4865" width="5.28515625" style="30" customWidth="1"/>
    <col min="4866" max="4866" width="6.5703125" style="30" customWidth="1"/>
    <col min="4867" max="4867" width="4.5703125" style="30" customWidth="1"/>
    <col min="4868" max="4868" width="5.85546875" style="30" customWidth="1"/>
    <col min="4869" max="4869" width="6.7109375" style="30" customWidth="1"/>
    <col min="4870" max="4870" width="6.85546875" style="30" customWidth="1"/>
    <col min="4871" max="4871" width="6.42578125" style="30" customWidth="1"/>
    <col min="4872" max="5110" width="11.42578125" style="30"/>
    <col min="5111" max="5111" width="31.5703125" style="30" customWidth="1"/>
    <col min="5112" max="5112" width="7.140625" style="30" customWidth="1"/>
    <col min="5113" max="5113" width="6.42578125" style="30" customWidth="1"/>
    <col min="5114" max="5114" width="5.28515625" style="30" customWidth="1"/>
    <col min="5115" max="5115" width="6.85546875" style="30" customWidth="1"/>
    <col min="5116" max="5116" width="6.5703125" style="30" customWidth="1"/>
    <col min="5117" max="5117" width="8" style="30" customWidth="1"/>
    <col min="5118" max="5118" width="6.28515625" style="30" customWidth="1"/>
    <col min="5119" max="5119" width="5.7109375" style="30" customWidth="1"/>
    <col min="5120" max="5120" width="5.85546875" style="30" customWidth="1"/>
    <col min="5121" max="5121" width="5.28515625" style="30" customWidth="1"/>
    <col min="5122" max="5122" width="6.5703125" style="30" customWidth="1"/>
    <col min="5123" max="5123" width="4.5703125" style="30" customWidth="1"/>
    <col min="5124" max="5124" width="5.85546875" style="30" customWidth="1"/>
    <col min="5125" max="5125" width="6.7109375" style="30" customWidth="1"/>
    <col min="5126" max="5126" width="6.85546875" style="30" customWidth="1"/>
    <col min="5127" max="5127" width="6.42578125" style="30" customWidth="1"/>
    <col min="5128" max="5366" width="11.42578125" style="30"/>
    <col min="5367" max="5367" width="31.5703125" style="30" customWidth="1"/>
    <col min="5368" max="5368" width="7.140625" style="30" customWidth="1"/>
    <col min="5369" max="5369" width="6.42578125" style="30" customWidth="1"/>
    <col min="5370" max="5370" width="5.28515625" style="30" customWidth="1"/>
    <col min="5371" max="5371" width="6.85546875" style="30" customWidth="1"/>
    <col min="5372" max="5372" width="6.5703125" style="30" customWidth="1"/>
    <col min="5373" max="5373" width="8" style="30" customWidth="1"/>
    <col min="5374" max="5374" width="6.28515625" style="30" customWidth="1"/>
    <col min="5375" max="5375" width="5.7109375" style="30" customWidth="1"/>
    <col min="5376" max="5376" width="5.85546875" style="30" customWidth="1"/>
    <col min="5377" max="5377" width="5.28515625" style="30" customWidth="1"/>
    <col min="5378" max="5378" width="6.5703125" style="30" customWidth="1"/>
    <col min="5379" max="5379" width="4.5703125" style="30" customWidth="1"/>
    <col min="5380" max="5380" width="5.85546875" style="30" customWidth="1"/>
    <col min="5381" max="5381" width="6.7109375" style="30" customWidth="1"/>
    <col min="5382" max="5382" width="6.85546875" style="30" customWidth="1"/>
    <col min="5383" max="5383" width="6.42578125" style="30" customWidth="1"/>
    <col min="5384" max="5622" width="11.42578125" style="30"/>
    <col min="5623" max="5623" width="31.5703125" style="30" customWidth="1"/>
    <col min="5624" max="5624" width="7.140625" style="30" customWidth="1"/>
    <col min="5625" max="5625" width="6.42578125" style="30" customWidth="1"/>
    <col min="5626" max="5626" width="5.28515625" style="30" customWidth="1"/>
    <col min="5627" max="5627" width="6.85546875" style="30" customWidth="1"/>
    <col min="5628" max="5628" width="6.5703125" style="30" customWidth="1"/>
    <col min="5629" max="5629" width="8" style="30" customWidth="1"/>
    <col min="5630" max="5630" width="6.28515625" style="30" customWidth="1"/>
    <col min="5631" max="5631" width="5.7109375" style="30" customWidth="1"/>
    <col min="5632" max="5632" width="5.85546875" style="30" customWidth="1"/>
    <col min="5633" max="5633" width="5.28515625" style="30" customWidth="1"/>
    <col min="5634" max="5634" width="6.5703125" style="30" customWidth="1"/>
    <col min="5635" max="5635" width="4.5703125" style="30" customWidth="1"/>
    <col min="5636" max="5636" width="5.85546875" style="30" customWidth="1"/>
    <col min="5637" max="5637" width="6.7109375" style="30" customWidth="1"/>
    <col min="5638" max="5638" width="6.85546875" style="30" customWidth="1"/>
    <col min="5639" max="5639" width="6.42578125" style="30" customWidth="1"/>
    <col min="5640" max="5878" width="11.42578125" style="30"/>
    <col min="5879" max="5879" width="31.5703125" style="30" customWidth="1"/>
    <col min="5880" max="5880" width="7.140625" style="30" customWidth="1"/>
    <col min="5881" max="5881" width="6.42578125" style="30" customWidth="1"/>
    <col min="5882" max="5882" width="5.28515625" style="30" customWidth="1"/>
    <col min="5883" max="5883" width="6.85546875" style="30" customWidth="1"/>
    <col min="5884" max="5884" width="6.5703125" style="30" customWidth="1"/>
    <col min="5885" max="5885" width="8" style="30" customWidth="1"/>
    <col min="5886" max="5886" width="6.28515625" style="30" customWidth="1"/>
    <col min="5887" max="5887" width="5.7109375" style="30" customWidth="1"/>
    <col min="5888" max="5888" width="5.85546875" style="30" customWidth="1"/>
    <col min="5889" max="5889" width="5.28515625" style="30" customWidth="1"/>
    <col min="5890" max="5890" width="6.5703125" style="30" customWidth="1"/>
    <col min="5891" max="5891" width="4.5703125" style="30" customWidth="1"/>
    <col min="5892" max="5892" width="5.85546875" style="30" customWidth="1"/>
    <col min="5893" max="5893" width="6.7109375" style="30" customWidth="1"/>
    <col min="5894" max="5894" width="6.85546875" style="30" customWidth="1"/>
    <col min="5895" max="5895" width="6.42578125" style="30" customWidth="1"/>
    <col min="5896" max="6134" width="11.42578125" style="30"/>
    <col min="6135" max="6135" width="31.5703125" style="30" customWidth="1"/>
    <col min="6136" max="6136" width="7.140625" style="30" customWidth="1"/>
    <col min="6137" max="6137" width="6.42578125" style="30" customWidth="1"/>
    <col min="6138" max="6138" width="5.28515625" style="30" customWidth="1"/>
    <col min="6139" max="6139" width="6.85546875" style="30" customWidth="1"/>
    <col min="6140" max="6140" width="6.5703125" style="30" customWidth="1"/>
    <col min="6141" max="6141" width="8" style="30" customWidth="1"/>
    <col min="6142" max="6142" width="6.28515625" style="30" customWidth="1"/>
    <col min="6143" max="6143" width="5.7109375" style="30" customWidth="1"/>
    <col min="6144" max="6144" width="5.85546875" style="30" customWidth="1"/>
    <col min="6145" max="6145" width="5.28515625" style="30" customWidth="1"/>
    <col min="6146" max="6146" width="6.5703125" style="30" customWidth="1"/>
    <col min="6147" max="6147" width="4.5703125" style="30" customWidth="1"/>
    <col min="6148" max="6148" width="5.85546875" style="30" customWidth="1"/>
    <col min="6149" max="6149" width="6.7109375" style="30" customWidth="1"/>
    <col min="6150" max="6150" width="6.85546875" style="30" customWidth="1"/>
    <col min="6151" max="6151" width="6.42578125" style="30" customWidth="1"/>
    <col min="6152" max="6390" width="11.42578125" style="30"/>
    <col min="6391" max="6391" width="31.5703125" style="30" customWidth="1"/>
    <col min="6392" max="6392" width="7.140625" style="30" customWidth="1"/>
    <col min="6393" max="6393" width="6.42578125" style="30" customWidth="1"/>
    <col min="6394" max="6394" width="5.28515625" style="30" customWidth="1"/>
    <col min="6395" max="6395" width="6.85546875" style="30" customWidth="1"/>
    <col min="6396" max="6396" width="6.5703125" style="30" customWidth="1"/>
    <col min="6397" max="6397" width="8" style="30" customWidth="1"/>
    <col min="6398" max="6398" width="6.28515625" style="30" customWidth="1"/>
    <col min="6399" max="6399" width="5.7109375" style="30" customWidth="1"/>
    <col min="6400" max="6400" width="5.85546875" style="30" customWidth="1"/>
    <col min="6401" max="6401" width="5.28515625" style="30" customWidth="1"/>
    <col min="6402" max="6402" width="6.5703125" style="30" customWidth="1"/>
    <col min="6403" max="6403" width="4.5703125" style="30" customWidth="1"/>
    <col min="6404" max="6404" width="5.85546875" style="30" customWidth="1"/>
    <col min="6405" max="6405" width="6.7109375" style="30" customWidth="1"/>
    <col min="6406" max="6406" width="6.85546875" style="30" customWidth="1"/>
    <col min="6407" max="6407" width="6.42578125" style="30" customWidth="1"/>
    <col min="6408" max="6646" width="11.42578125" style="30"/>
    <col min="6647" max="6647" width="31.5703125" style="30" customWidth="1"/>
    <col min="6648" max="6648" width="7.140625" style="30" customWidth="1"/>
    <col min="6649" max="6649" width="6.42578125" style="30" customWidth="1"/>
    <col min="6650" max="6650" width="5.28515625" style="30" customWidth="1"/>
    <col min="6651" max="6651" width="6.85546875" style="30" customWidth="1"/>
    <col min="6652" max="6652" width="6.5703125" style="30" customWidth="1"/>
    <col min="6653" max="6653" width="8" style="30" customWidth="1"/>
    <col min="6654" max="6654" width="6.28515625" style="30" customWidth="1"/>
    <col min="6655" max="6655" width="5.7109375" style="30" customWidth="1"/>
    <col min="6656" max="6656" width="5.85546875" style="30" customWidth="1"/>
    <col min="6657" max="6657" width="5.28515625" style="30" customWidth="1"/>
    <col min="6658" max="6658" width="6.5703125" style="30" customWidth="1"/>
    <col min="6659" max="6659" width="4.5703125" style="30" customWidth="1"/>
    <col min="6660" max="6660" width="5.85546875" style="30" customWidth="1"/>
    <col min="6661" max="6661" width="6.7109375" style="30" customWidth="1"/>
    <col min="6662" max="6662" width="6.85546875" style="30" customWidth="1"/>
    <col min="6663" max="6663" width="6.42578125" style="30" customWidth="1"/>
    <col min="6664" max="6902" width="11.42578125" style="30"/>
    <col min="6903" max="6903" width="31.5703125" style="30" customWidth="1"/>
    <col min="6904" max="6904" width="7.140625" style="30" customWidth="1"/>
    <col min="6905" max="6905" width="6.42578125" style="30" customWidth="1"/>
    <col min="6906" max="6906" width="5.28515625" style="30" customWidth="1"/>
    <col min="6907" max="6907" width="6.85546875" style="30" customWidth="1"/>
    <col min="6908" max="6908" width="6.5703125" style="30" customWidth="1"/>
    <col min="6909" max="6909" width="8" style="30" customWidth="1"/>
    <col min="6910" max="6910" width="6.28515625" style="30" customWidth="1"/>
    <col min="6911" max="6911" width="5.7109375" style="30" customWidth="1"/>
    <col min="6912" max="6912" width="5.85546875" style="30" customWidth="1"/>
    <col min="6913" max="6913" width="5.28515625" style="30" customWidth="1"/>
    <col min="6914" max="6914" width="6.5703125" style="30" customWidth="1"/>
    <col min="6915" max="6915" width="4.5703125" style="30" customWidth="1"/>
    <col min="6916" max="6916" width="5.85546875" style="30" customWidth="1"/>
    <col min="6917" max="6917" width="6.7109375" style="30" customWidth="1"/>
    <col min="6918" max="6918" width="6.85546875" style="30" customWidth="1"/>
    <col min="6919" max="6919" width="6.42578125" style="30" customWidth="1"/>
    <col min="6920" max="7158" width="11.42578125" style="30"/>
    <col min="7159" max="7159" width="31.5703125" style="30" customWidth="1"/>
    <col min="7160" max="7160" width="7.140625" style="30" customWidth="1"/>
    <col min="7161" max="7161" width="6.42578125" style="30" customWidth="1"/>
    <col min="7162" max="7162" width="5.28515625" style="30" customWidth="1"/>
    <col min="7163" max="7163" width="6.85546875" style="30" customWidth="1"/>
    <col min="7164" max="7164" width="6.5703125" style="30" customWidth="1"/>
    <col min="7165" max="7165" width="8" style="30" customWidth="1"/>
    <col min="7166" max="7166" width="6.28515625" style="30" customWidth="1"/>
    <col min="7167" max="7167" width="5.7109375" style="30" customWidth="1"/>
    <col min="7168" max="7168" width="5.85546875" style="30" customWidth="1"/>
    <col min="7169" max="7169" width="5.28515625" style="30" customWidth="1"/>
    <col min="7170" max="7170" width="6.5703125" style="30" customWidth="1"/>
    <col min="7171" max="7171" width="4.5703125" style="30" customWidth="1"/>
    <col min="7172" max="7172" width="5.85546875" style="30" customWidth="1"/>
    <col min="7173" max="7173" width="6.7109375" style="30" customWidth="1"/>
    <col min="7174" max="7174" width="6.85546875" style="30" customWidth="1"/>
    <col min="7175" max="7175" width="6.42578125" style="30" customWidth="1"/>
    <col min="7176" max="7414" width="11.42578125" style="30"/>
    <col min="7415" max="7415" width="31.5703125" style="30" customWidth="1"/>
    <col min="7416" max="7416" width="7.140625" style="30" customWidth="1"/>
    <col min="7417" max="7417" width="6.42578125" style="30" customWidth="1"/>
    <col min="7418" max="7418" width="5.28515625" style="30" customWidth="1"/>
    <col min="7419" max="7419" width="6.85546875" style="30" customWidth="1"/>
    <col min="7420" max="7420" width="6.5703125" style="30" customWidth="1"/>
    <col min="7421" max="7421" width="8" style="30" customWidth="1"/>
    <col min="7422" max="7422" width="6.28515625" style="30" customWidth="1"/>
    <col min="7423" max="7423" width="5.7109375" style="30" customWidth="1"/>
    <col min="7424" max="7424" width="5.85546875" style="30" customWidth="1"/>
    <col min="7425" max="7425" width="5.28515625" style="30" customWidth="1"/>
    <col min="7426" max="7426" width="6.5703125" style="30" customWidth="1"/>
    <col min="7427" max="7427" width="4.5703125" style="30" customWidth="1"/>
    <col min="7428" max="7428" width="5.85546875" style="30" customWidth="1"/>
    <col min="7429" max="7429" width="6.7109375" style="30" customWidth="1"/>
    <col min="7430" max="7430" width="6.85546875" style="30" customWidth="1"/>
    <col min="7431" max="7431" width="6.42578125" style="30" customWidth="1"/>
    <col min="7432" max="7670" width="11.42578125" style="30"/>
    <col min="7671" max="7671" width="31.5703125" style="30" customWidth="1"/>
    <col min="7672" max="7672" width="7.140625" style="30" customWidth="1"/>
    <col min="7673" max="7673" width="6.42578125" style="30" customWidth="1"/>
    <col min="7674" max="7674" width="5.28515625" style="30" customWidth="1"/>
    <col min="7675" max="7675" width="6.85546875" style="30" customWidth="1"/>
    <col min="7676" max="7676" width="6.5703125" style="30" customWidth="1"/>
    <col min="7677" max="7677" width="8" style="30" customWidth="1"/>
    <col min="7678" max="7678" width="6.28515625" style="30" customWidth="1"/>
    <col min="7679" max="7679" width="5.7109375" style="30" customWidth="1"/>
    <col min="7680" max="7680" width="5.85546875" style="30" customWidth="1"/>
    <col min="7681" max="7681" width="5.28515625" style="30" customWidth="1"/>
    <col min="7682" max="7682" width="6.5703125" style="30" customWidth="1"/>
    <col min="7683" max="7683" width="4.5703125" style="30" customWidth="1"/>
    <col min="7684" max="7684" width="5.85546875" style="30" customWidth="1"/>
    <col min="7685" max="7685" width="6.7109375" style="30" customWidth="1"/>
    <col min="7686" max="7686" width="6.85546875" style="30" customWidth="1"/>
    <col min="7687" max="7687" width="6.42578125" style="30" customWidth="1"/>
    <col min="7688" max="7926" width="11.42578125" style="30"/>
    <col min="7927" max="7927" width="31.5703125" style="30" customWidth="1"/>
    <col min="7928" max="7928" width="7.140625" style="30" customWidth="1"/>
    <col min="7929" max="7929" width="6.42578125" style="30" customWidth="1"/>
    <col min="7930" max="7930" width="5.28515625" style="30" customWidth="1"/>
    <col min="7931" max="7931" width="6.85546875" style="30" customWidth="1"/>
    <col min="7932" max="7932" width="6.5703125" style="30" customWidth="1"/>
    <col min="7933" max="7933" width="8" style="30" customWidth="1"/>
    <col min="7934" max="7934" width="6.28515625" style="30" customWidth="1"/>
    <col min="7935" max="7935" width="5.7109375" style="30" customWidth="1"/>
    <col min="7936" max="7936" width="5.85546875" style="30" customWidth="1"/>
    <col min="7937" max="7937" width="5.28515625" style="30" customWidth="1"/>
    <col min="7938" max="7938" width="6.5703125" style="30" customWidth="1"/>
    <col min="7939" max="7939" width="4.5703125" style="30" customWidth="1"/>
    <col min="7940" max="7940" width="5.85546875" style="30" customWidth="1"/>
    <col min="7941" max="7941" width="6.7109375" style="30" customWidth="1"/>
    <col min="7942" max="7942" width="6.85546875" style="30" customWidth="1"/>
    <col min="7943" max="7943" width="6.42578125" style="30" customWidth="1"/>
    <col min="7944" max="8182" width="11.42578125" style="30"/>
    <col min="8183" max="8183" width="31.5703125" style="30" customWidth="1"/>
    <col min="8184" max="8184" width="7.140625" style="30" customWidth="1"/>
    <col min="8185" max="8185" width="6.42578125" style="30" customWidth="1"/>
    <col min="8186" max="8186" width="5.28515625" style="30" customWidth="1"/>
    <col min="8187" max="8187" width="6.85546875" style="30" customWidth="1"/>
    <col min="8188" max="8188" width="6.5703125" style="30" customWidth="1"/>
    <col min="8189" max="8189" width="8" style="30" customWidth="1"/>
    <col min="8190" max="8190" width="6.28515625" style="30" customWidth="1"/>
    <col min="8191" max="8191" width="5.7109375" style="30" customWidth="1"/>
    <col min="8192" max="8192" width="5.85546875" style="30" customWidth="1"/>
    <col min="8193" max="8193" width="5.28515625" style="30" customWidth="1"/>
    <col min="8194" max="8194" width="6.5703125" style="30" customWidth="1"/>
    <col min="8195" max="8195" width="4.5703125" style="30" customWidth="1"/>
    <col min="8196" max="8196" width="5.85546875" style="30" customWidth="1"/>
    <col min="8197" max="8197" width="6.7109375" style="30" customWidth="1"/>
    <col min="8198" max="8198" width="6.85546875" style="30" customWidth="1"/>
    <col min="8199" max="8199" width="6.42578125" style="30" customWidth="1"/>
    <col min="8200" max="8438" width="11.42578125" style="30"/>
    <col min="8439" max="8439" width="31.5703125" style="30" customWidth="1"/>
    <col min="8440" max="8440" width="7.140625" style="30" customWidth="1"/>
    <col min="8441" max="8441" width="6.42578125" style="30" customWidth="1"/>
    <col min="8442" max="8442" width="5.28515625" style="30" customWidth="1"/>
    <col min="8443" max="8443" width="6.85546875" style="30" customWidth="1"/>
    <col min="8444" max="8444" width="6.5703125" style="30" customWidth="1"/>
    <col min="8445" max="8445" width="8" style="30" customWidth="1"/>
    <col min="8446" max="8446" width="6.28515625" style="30" customWidth="1"/>
    <col min="8447" max="8447" width="5.7109375" style="30" customWidth="1"/>
    <col min="8448" max="8448" width="5.85546875" style="30" customWidth="1"/>
    <col min="8449" max="8449" width="5.28515625" style="30" customWidth="1"/>
    <col min="8450" max="8450" width="6.5703125" style="30" customWidth="1"/>
    <col min="8451" max="8451" width="4.5703125" style="30" customWidth="1"/>
    <col min="8452" max="8452" width="5.85546875" style="30" customWidth="1"/>
    <col min="8453" max="8453" width="6.7109375" style="30" customWidth="1"/>
    <col min="8454" max="8454" width="6.85546875" style="30" customWidth="1"/>
    <col min="8455" max="8455" width="6.42578125" style="30" customWidth="1"/>
    <col min="8456" max="8694" width="11.42578125" style="30"/>
    <col min="8695" max="8695" width="31.5703125" style="30" customWidth="1"/>
    <col min="8696" max="8696" width="7.140625" style="30" customWidth="1"/>
    <col min="8697" max="8697" width="6.42578125" style="30" customWidth="1"/>
    <col min="8698" max="8698" width="5.28515625" style="30" customWidth="1"/>
    <col min="8699" max="8699" width="6.85546875" style="30" customWidth="1"/>
    <col min="8700" max="8700" width="6.5703125" style="30" customWidth="1"/>
    <col min="8701" max="8701" width="8" style="30" customWidth="1"/>
    <col min="8702" max="8702" width="6.28515625" style="30" customWidth="1"/>
    <col min="8703" max="8703" width="5.7109375" style="30" customWidth="1"/>
    <col min="8704" max="8704" width="5.85546875" style="30" customWidth="1"/>
    <col min="8705" max="8705" width="5.28515625" style="30" customWidth="1"/>
    <col min="8706" max="8706" width="6.5703125" style="30" customWidth="1"/>
    <col min="8707" max="8707" width="4.5703125" style="30" customWidth="1"/>
    <col min="8708" max="8708" width="5.85546875" style="30" customWidth="1"/>
    <col min="8709" max="8709" width="6.7109375" style="30" customWidth="1"/>
    <col min="8710" max="8710" width="6.85546875" style="30" customWidth="1"/>
    <col min="8711" max="8711" width="6.42578125" style="30" customWidth="1"/>
    <col min="8712" max="8950" width="11.42578125" style="30"/>
    <col min="8951" max="8951" width="31.5703125" style="30" customWidth="1"/>
    <col min="8952" max="8952" width="7.140625" style="30" customWidth="1"/>
    <col min="8953" max="8953" width="6.42578125" style="30" customWidth="1"/>
    <col min="8954" max="8954" width="5.28515625" style="30" customWidth="1"/>
    <col min="8955" max="8955" width="6.85546875" style="30" customWidth="1"/>
    <col min="8956" max="8956" width="6.5703125" style="30" customWidth="1"/>
    <col min="8957" max="8957" width="8" style="30" customWidth="1"/>
    <col min="8958" max="8958" width="6.28515625" style="30" customWidth="1"/>
    <col min="8959" max="8959" width="5.7109375" style="30" customWidth="1"/>
    <col min="8960" max="8960" width="5.85546875" style="30" customWidth="1"/>
    <col min="8961" max="8961" width="5.28515625" style="30" customWidth="1"/>
    <col min="8962" max="8962" width="6.5703125" style="30" customWidth="1"/>
    <col min="8963" max="8963" width="4.5703125" style="30" customWidth="1"/>
    <col min="8964" max="8964" width="5.85546875" style="30" customWidth="1"/>
    <col min="8965" max="8965" width="6.7109375" style="30" customWidth="1"/>
    <col min="8966" max="8966" width="6.85546875" style="30" customWidth="1"/>
    <col min="8967" max="8967" width="6.42578125" style="30" customWidth="1"/>
    <col min="8968" max="9206" width="11.42578125" style="30"/>
    <col min="9207" max="9207" width="31.5703125" style="30" customWidth="1"/>
    <col min="9208" max="9208" width="7.140625" style="30" customWidth="1"/>
    <col min="9209" max="9209" width="6.42578125" style="30" customWidth="1"/>
    <col min="9210" max="9210" width="5.28515625" style="30" customWidth="1"/>
    <col min="9211" max="9211" width="6.85546875" style="30" customWidth="1"/>
    <col min="9212" max="9212" width="6.5703125" style="30" customWidth="1"/>
    <col min="9213" max="9213" width="8" style="30" customWidth="1"/>
    <col min="9214" max="9214" width="6.28515625" style="30" customWidth="1"/>
    <col min="9215" max="9215" width="5.7109375" style="30" customWidth="1"/>
    <col min="9216" max="9216" width="5.85546875" style="30" customWidth="1"/>
    <col min="9217" max="9217" width="5.28515625" style="30" customWidth="1"/>
    <col min="9218" max="9218" width="6.5703125" style="30" customWidth="1"/>
    <col min="9219" max="9219" width="4.5703125" style="30" customWidth="1"/>
    <col min="9220" max="9220" width="5.85546875" style="30" customWidth="1"/>
    <col min="9221" max="9221" width="6.7109375" style="30" customWidth="1"/>
    <col min="9222" max="9222" width="6.85546875" style="30" customWidth="1"/>
    <col min="9223" max="9223" width="6.42578125" style="30" customWidth="1"/>
    <col min="9224" max="9462" width="11.42578125" style="30"/>
    <col min="9463" max="9463" width="31.5703125" style="30" customWidth="1"/>
    <col min="9464" max="9464" width="7.140625" style="30" customWidth="1"/>
    <col min="9465" max="9465" width="6.42578125" style="30" customWidth="1"/>
    <col min="9466" max="9466" width="5.28515625" style="30" customWidth="1"/>
    <col min="9467" max="9467" width="6.85546875" style="30" customWidth="1"/>
    <col min="9468" max="9468" width="6.5703125" style="30" customWidth="1"/>
    <col min="9469" max="9469" width="8" style="30" customWidth="1"/>
    <col min="9470" max="9470" width="6.28515625" style="30" customWidth="1"/>
    <col min="9471" max="9471" width="5.7109375" style="30" customWidth="1"/>
    <col min="9472" max="9472" width="5.85546875" style="30" customWidth="1"/>
    <col min="9473" max="9473" width="5.28515625" style="30" customWidth="1"/>
    <col min="9474" max="9474" width="6.5703125" style="30" customWidth="1"/>
    <col min="9475" max="9475" width="4.5703125" style="30" customWidth="1"/>
    <col min="9476" max="9476" width="5.85546875" style="30" customWidth="1"/>
    <col min="9477" max="9477" width="6.7109375" style="30" customWidth="1"/>
    <col min="9478" max="9478" width="6.85546875" style="30" customWidth="1"/>
    <col min="9479" max="9479" width="6.42578125" style="30" customWidth="1"/>
    <col min="9480" max="9718" width="11.42578125" style="30"/>
    <col min="9719" max="9719" width="31.5703125" style="30" customWidth="1"/>
    <col min="9720" max="9720" width="7.140625" style="30" customWidth="1"/>
    <col min="9721" max="9721" width="6.42578125" style="30" customWidth="1"/>
    <col min="9722" max="9722" width="5.28515625" style="30" customWidth="1"/>
    <col min="9723" max="9723" width="6.85546875" style="30" customWidth="1"/>
    <col min="9724" max="9724" width="6.5703125" style="30" customWidth="1"/>
    <col min="9725" max="9725" width="8" style="30" customWidth="1"/>
    <col min="9726" max="9726" width="6.28515625" style="30" customWidth="1"/>
    <col min="9727" max="9727" width="5.7109375" style="30" customWidth="1"/>
    <col min="9728" max="9728" width="5.85546875" style="30" customWidth="1"/>
    <col min="9729" max="9729" width="5.28515625" style="30" customWidth="1"/>
    <col min="9730" max="9730" width="6.5703125" style="30" customWidth="1"/>
    <col min="9731" max="9731" width="4.5703125" style="30" customWidth="1"/>
    <col min="9732" max="9732" width="5.85546875" style="30" customWidth="1"/>
    <col min="9733" max="9733" width="6.7109375" style="30" customWidth="1"/>
    <col min="9734" max="9734" width="6.85546875" style="30" customWidth="1"/>
    <col min="9735" max="9735" width="6.42578125" style="30" customWidth="1"/>
    <col min="9736" max="9974" width="11.42578125" style="30"/>
    <col min="9975" max="9975" width="31.5703125" style="30" customWidth="1"/>
    <col min="9976" max="9976" width="7.140625" style="30" customWidth="1"/>
    <col min="9977" max="9977" width="6.42578125" style="30" customWidth="1"/>
    <col min="9978" max="9978" width="5.28515625" style="30" customWidth="1"/>
    <col min="9979" max="9979" width="6.85546875" style="30" customWidth="1"/>
    <col min="9980" max="9980" width="6.5703125" style="30" customWidth="1"/>
    <col min="9981" max="9981" width="8" style="30" customWidth="1"/>
    <col min="9982" max="9982" width="6.28515625" style="30" customWidth="1"/>
    <col min="9983" max="9983" width="5.7109375" style="30" customWidth="1"/>
    <col min="9984" max="9984" width="5.85546875" style="30" customWidth="1"/>
    <col min="9985" max="9985" width="5.28515625" style="30" customWidth="1"/>
    <col min="9986" max="9986" width="6.5703125" style="30" customWidth="1"/>
    <col min="9987" max="9987" width="4.5703125" style="30" customWidth="1"/>
    <col min="9988" max="9988" width="5.85546875" style="30" customWidth="1"/>
    <col min="9989" max="9989" width="6.7109375" style="30" customWidth="1"/>
    <col min="9990" max="9990" width="6.85546875" style="30" customWidth="1"/>
    <col min="9991" max="9991" width="6.42578125" style="30" customWidth="1"/>
    <col min="9992" max="10230" width="11.42578125" style="30"/>
    <col min="10231" max="10231" width="31.5703125" style="30" customWidth="1"/>
    <col min="10232" max="10232" width="7.140625" style="30" customWidth="1"/>
    <col min="10233" max="10233" width="6.42578125" style="30" customWidth="1"/>
    <col min="10234" max="10234" width="5.28515625" style="30" customWidth="1"/>
    <col min="10235" max="10235" width="6.85546875" style="30" customWidth="1"/>
    <col min="10236" max="10236" width="6.5703125" style="30" customWidth="1"/>
    <col min="10237" max="10237" width="8" style="30" customWidth="1"/>
    <col min="10238" max="10238" width="6.28515625" style="30" customWidth="1"/>
    <col min="10239" max="10239" width="5.7109375" style="30" customWidth="1"/>
    <col min="10240" max="10240" width="5.85546875" style="30" customWidth="1"/>
    <col min="10241" max="10241" width="5.28515625" style="30" customWidth="1"/>
    <col min="10242" max="10242" width="6.5703125" style="30" customWidth="1"/>
    <col min="10243" max="10243" width="4.5703125" style="30" customWidth="1"/>
    <col min="10244" max="10244" width="5.85546875" style="30" customWidth="1"/>
    <col min="10245" max="10245" width="6.7109375" style="30" customWidth="1"/>
    <col min="10246" max="10246" width="6.85546875" style="30" customWidth="1"/>
    <col min="10247" max="10247" width="6.42578125" style="30" customWidth="1"/>
    <col min="10248" max="10486" width="11.42578125" style="30"/>
    <col min="10487" max="10487" width="31.5703125" style="30" customWidth="1"/>
    <col min="10488" max="10488" width="7.140625" style="30" customWidth="1"/>
    <col min="10489" max="10489" width="6.42578125" style="30" customWidth="1"/>
    <col min="10490" max="10490" width="5.28515625" style="30" customWidth="1"/>
    <col min="10491" max="10491" width="6.85546875" style="30" customWidth="1"/>
    <col min="10492" max="10492" width="6.5703125" style="30" customWidth="1"/>
    <col min="10493" max="10493" width="8" style="30" customWidth="1"/>
    <col min="10494" max="10494" width="6.28515625" style="30" customWidth="1"/>
    <col min="10495" max="10495" width="5.7109375" style="30" customWidth="1"/>
    <col min="10496" max="10496" width="5.85546875" style="30" customWidth="1"/>
    <col min="10497" max="10497" width="5.28515625" style="30" customWidth="1"/>
    <col min="10498" max="10498" width="6.5703125" style="30" customWidth="1"/>
    <col min="10499" max="10499" width="4.5703125" style="30" customWidth="1"/>
    <col min="10500" max="10500" width="5.85546875" style="30" customWidth="1"/>
    <col min="10501" max="10501" width="6.7109375" style="30" customWidth="1"/>
    <col min="10502" max="10502" width="6.85546875" style="30" customWidth="1"/>
    <col min="10503" max="10503" width="6.42578125" style="30" customWidth="1"/>
    <col min="10504" max="10742" width="11.42578125" style="30"/>
    <col min="10743" max="10743" width="31.5703125" style="30" customWidth="1"/>
    <col min="10744" max="10744" width="7.140625" style="30" customWidth="1"/>
    <col min="10745" max="10745" width="6.42578125" style="30" customWidth="1"/>
    <col min="10746" max="10746" width="5.28515625" style="30" customWidth="1"/>
    <col min="10747" max="10747" width="6.85546875" style="30" customWidth="1"/>
    <col min="10748" max="10748" width="6.5703125" style="30" customWidth="1"/>
    <col min="10749" max="10749" width="8" style="30" customWidth="1"/>
    <col min="10750" max="10750" width="6.28515625" style="30" customWidth="1"/>
    <col min="10751" max="10751" width="5.7109375" style="30" customWidth="1"/>
    <col min="10752" max="10752" width="5.85546875" style="30" customWidth="1"/>
    <col min="10753" max="10753" width="5.28515625" style="30" customWidth="1"/>
    <col min="10754" max="10754" width="6.5703125" style="30" customWidth="1"/>
    <col min="10755" max="10755" width="4.5703125" style="30" customWidth="1"/>
    <col min="10756" max="10756" width="5.85546875" style="30" customWidth="1"/>
    <col min="10757" max="10757" width="6.7109375" style="30" customWidth="1"/>
    <col min="10758" max="10758" width="6.85546875" style="30" customWidth="1"/>
    <col min="10759" max="10759" width="6.42578125" style="30" customWidth="1"/>
    <col min="10760" max="10998" width="11.42578125" style="30"/>
    <col min="10999" max="10999" width="31.5703125" style="30" customWidth="1"/>
    <col min="11000" max="11000" width="7.140625" style="30" customWidth="1"/>
    <col min="11001" max="11001" width="6.42578125" style="30" customWidth="1"/>
    <col min="11002" max="11002" width="5.28515625" style="30" customWidth="1"/>
    <col min="11003" max="11003" width="6.85546875" style="30" customWidth="1"/>
    <col min="11004" max="11004" width="6.5703125" style="30" customWidth="1"/>
    <col min="11005" max="11005" width="8" style="30" customWidth="1"/>
    <col min="11006" max="11006" width="6.28515625" style="30" customWidth="1"/>
    <col min="11007" max="11007" width="5.7109375" style="30" customWidth="1"/>
    <col min="11008" max="11008" width="5.85546875" style="30" customWidth="1"/>
    <col min="11009" max="11009" width="5.28515625" style="30" customWidth="1"/>
    <col min="11010" max="11010" width="6.5703125" style="30" customWidth="1"/>
    <col min="11011" max="11011" width="4.5703125" style="30" customWidth="1"/>
    <col min="11012" max="11012" width="5.85546875" style="30" customWidth="1"/>
    <col min="11013" max="11013" width="6.7109375" style="30" customWidth="1"/>
    <col min="11014" max="11014" width="6.85546875" style="30" customWidth="1"/>
    <col min="11015" max="11015" width="6.42578125" style="30" customWidth="1"/>
    <col min="11016" max="11254" width="11.42578125" style="30"/>
    <col min="11255" max="11255" width="31.5703125" style="30" customWidth="1"/>
    <col min="11256" max="11256" width="7.140625" style="30" customWidth="1"/>
    <col min="11257" max="11257" width="6.42578125" style="30" customWidth="1"/>
    <col min="11258" max="11258" width="5.28515625" style="30" customWidth="1"/>
    <col min="11259" max="11259" width="6.85546875" style="30" customWidth="1"/>
    <col min="11260" max="11260" width="6.5703125" style="30" customWidth="1"/>
    <col min="11261" max="11261" width="8" style="30" customWidth="1"/>
    <col min="11262" max="11262" width="6.28515625" style="30" customWidth="1"/>
    <col min="11263" max="11263" width="5.7109375" style="30" customWidth="1"/>
    <col min="11264" max="11264" width="5.85546875" style="30" customWidth="1"/>
    <col min="11265" max="11265" width="5.28515625" style="30" customWidth="1"/>
    <col min="11266" max="11266" width="6.5703125" style="30" customWidth="1"/>
    <col min="11267" max="11267" width="4.5703125" style="30" customWidth="1"/>
    <col min="11268" max="11268" width="5.85546875" style="30" customWidth="1"/>
    <col min="11269" max="11269" width="6.7109375" style="30" customWidth="1"/>
    <col min="11270" max="11270" width="6.85546875" style="30" customWidth="1"/>
    <col min="11271" max="11271" width="6.42578125" style="30" customWidth="1"/>
    <col min="11272" max="11510" width="11.42578125" style="30"/>
    <col min="11511" max="11511" width="31.5703125" style="30" customWidth="1"/>
    <col min="11512" max="11512" width="7.140625" style="30" customWidth="1"/>
    <col min="11513" max="11513" width="6.42578125" style="30" customWidth="1"/>
    <col min="11514" max="11514" width="5.28515625" style="30" customWidth="1"/>
    <col min="11515" max="11515" width="6.85546875" style="30" customWidth="1"/>
    <col min="11516" max="11516" width="6.5703125" style="30" customWidth="1"/>
    <col min="11517" max="11517" width="8" style="30" customWidth="1"/>
    <col min="11518" max="11518" width="6.28515625" style="30" customWidth="1"/>
    <col min="11519" max="11519" width="5.7109375" style="30" customWidth="1"/>
    <col min="11520" max="11520" width="5.85546875" style="30" customWidth="1"/>
    <col min="11521" max="11521" width="5.28515625" style="30" customWidth="1"/>
    <col min="11522" max="11522" width="6.5703125" style="30" customWidth="1"/>
    <col min="11523" max="11523" width="4.5703125" style="30" customWidth="1"/>
    <col min="11524" max="11524" width="5.85546875" style="30" customWidth="1"/>
    <col min="11525" max="11525" width="6.7109375" style="30" customWidth="1"/>
    <col min="11526" max="11526" width="6.85546875" style="30" customWidth="1"/>
    <col min="11527" max="11527" width="6.42578125" style="30" customWidth="1"/>
    <col min="11528" max="11766" width="11.42578125" style="30"/>
    <col min="11767" max="11767" width="31.5703125" style="30" customWidth="1"/>
    <col min="11768" max="11768" width="7.140625" style="30" customWidth="1"/>
    <col min="11769" max="11769" width="6.42578125" style="30" customWidth="1"/>
    <col min="11770" max="11770" width="5.28515625" style="30" customWidth="1"/>
    <col min="11771" max="11771" width="6.85546875" style="30" customWidth="1"/>
    <col min="11772" max="11772" width="6.5703125" style="30" customWidth="1"/>
    <col min="11773" max="11773" width="8" style="30" customWidth="1"/>
    <col min="11774" max="11774" width="6.28515625" style="30" customWidth="1"/>
    <col min="11775" max="11775" width="5.7109375" style="30" customWidth="1"/>
    <col min="11776" max="11776" width="5.85546875" style="30" customWidth="1"/>
    <col min="11777" max="11777" width="5.28515625" style="30" customWidth="1"/>
    <col min="11778" max="11778" width="6.5703125" style="30" customWidth="1"/>
    <col min="11779" max="11779" width="4.5703125" style="30" customWidth="1"/>
    <col min="11780" max="11780" width="5.85546875" style="30" customWidth="1"/>
    <col min="11781" max="11781" width="6.7109375" style="30" customWidth="1"/>
    <col min="11782" max="11782" width="6.85546875" style="30" customWidth="1"/>
    <col min="11783" max="11783" width="6.42578125" style="30" customWidth="1"/>
    <col min="11784" max="12022" width="11.42578125" style="30"/>
    <col min="12023" max="12023" width="31.5703125" style="30" customWidth="1"/>
    <col min="12024" max="12024" width="7.140625" style="30" customWidth="1"/>
    <col min="12025" max="12025" width="6.42578125" style="30" customWidth="1"/>
    <col min="12026" max="12026" width="5.28515625" style="30" customWidth="1"/>
    <col min="12027" max="12027" width="6.85546875" style="30" customWidth="1"/>
    <col min="12028" max="12028" width="6.5703125" style="30" customWidth="1"/>
    <col min="12029" max="12029" width="8" style="30" customWidth="1"/>
    <col min="12030" max="12030" width="6.28515625" style="30" customWidth="1"/>
    <col min="12031" max="12031" width="5.7109375" style="30" customWidth="1"/>
    <col min="12032" max="12032" width="5.85546875" style="30" customWidth="1"/>
    <col min="12033" max="12033" width="5.28515625" style="30" customWidth="1"/>
    <col min="12034" max="12034" width="6.5703125" style="30" customWidth="1"/>
    <col min="12035" max="12035" width="4.5703125" style="30" customWidth="1"/>
    <col min="12036" max="12036" width="5.85546875" style="30" customWidth="1"/>
    <col min="12037" max="12037" width="6.7109375" style="30" customWidth="1"/>
    <col min="12038" max="12038" width="6.85546875" style="30" customWidth="1"/>
    <col min="12039" max="12039" width="6.42578125" style="30" customWidth="1"/>
    <col min="12040" max="12278" width="11.42578125" style="30"/>
    <col min="12279" max="12279" width="31.5703125" style="30" customWidth="1"/>
    <col min="12280" max="12280" width="7.140625" style="30" customWidth="1"/>
    <col min="12281" max="12281" width="6.42578125" style="30" customWidth="1"/>
    <col min="12282" max="12282" width="5.28515625" style="30" customWidth="1"/>
    <col min="12283" max="12283" width="6.85546875" style="30" customWidth="1"/>
    <col min="12284" max="12284" width="6.5703125" style="30" customWidth="1"/>
    <col min="12285" max="12285" width="8" style="30" customWidth="1"/>
    <col min="12286" max="12286" width="6.28515625" style="30" customWidth="1"/>
    <col min="12287" max="12287" width="5.7109375" style="30" customWidth="1"/>
    <col min="12288" max="12288" width="5.85546875" style="30" customWidth="1"/>
    <col min="12289" max="12289" width="5.28515625" style="30" customWidth="1"/>
    <col min="12290" max="12290" width="6.5703125" style="30" customWidth="1"/>
    <col min="12291" max="12291" width="4.5703125" style="30" customWidth="1"/>
    <col min="12292" max="12292" width="5.85546875" style="30" customWidth="1"/>
    <col min="12293" max="12293" width="6.7109375" style="30" customWidth="1"/>
    <col min="12294" max="12294" width="6.85546875" style="30" customWidth="1"/>
    <col min="12295" max="12295" width="6.42578125" style="30" customWidth="1"/>
    <col min="12296" max="12534" width="11.42578125" style="30"/>
    <col min="12535" max="12535" width="31.5703125" style="30" customWidth="1"/>
    <col min="12536" max="12536" width="7.140625" style="30" customWidth="1"/>
    <col min="12537" max="12537" width="6.42578125" style="30" customWidth="1"/>
    <col min="12538" max="12538" width="5.28515625" style="30" customWidth="1"/>
    <col min="12539" max="12539" width="6.85546875" style="30" customWidth="1"/>
    <col min="12540" max="12540" width="6.5703125" style="30" customWidth="1"/>
    <col min="12541" max="12541" width="8" style="30" customWidth="1"/>
    <col min="12542" max="12542" width="6.28515625" style="30" customWidth="1"/>
    <col min="12543" max="12543" width="5.7109375" style="30" customWidth="1"/>
    <col min="12544" max="12544" width="5.85546875" style="30" customWidth="1"/>
    <col min="12545" max="12545" width="5.28515625" style="30" customWidth="1"/>
    <col min="12546" max="12546" width="6.5703125" style="30" customWidth="1"/>
    <col min="12547" max="12547" width="4.5703125" style="30" customWidth="1"/>
    <col min="12548" max="12548" width="5.85546875" style="30" customWidth="1"/>
    <col min="12549" max="12549" width="6.7109375" style="30" customWidth="1"/>
    <col min="12550" max="12550" width="6.85546875" style="30" customWidth="1"/>
    <col min="12551" max="12551" width="6.42578125" style="30" customWidth="1"/>
    <col min="12552" max="12790" width="11.42578125" style="30"/>
    <col min="12791" max="12791" width="31.5703125" style="30" customWidth="1"/>
    <col min="12792" max="12792" width="7.140625" style="30" customWidth="1"/>
    <col min="12793" max="12793" width="6.42578125" style="30" customWidth="1"/>
    <col min="12794" max="12794" width="5.28515625" style="30" customWidth="1"/>
    <col min="12795" max="12795" width="6.85546875" style="30" customWidth="1"/>
    <col min="12796" max="12796" width="6.5703125" style="30" customWidth="1"/>
    <col min="12797" max="12797" width="8" style="30" customWidth="1"/>
    <col min="12798" max="12798" width="6.28515625" style="30" customWidth="1"/>
    <col min="12799" max="12799" width="5.7109375" style="30" customWidth="1"/>
    <col min="12800" max="12800" width="5.85546875" style="30" customWidth="1"/>
    <col min="12801" max="12801" width="5.28515625" style="30" customWidth="1"/>
    <col min="12802" max="12802" width="6.5703125" style="30" customWidth="1"/>
    <col min="12803" max="12803" width="4.5703125" style="30" customWidth="1"/>
    <col min="12804" max="12804" width="5.85546875" style="30" customWidth="1"/>
    <col min="12805" max="12805" width="6.7109375" style="30" customWidth="1"/>
    <col min="12806" max="12806" width="6.85546875" style="30" customWidth="1"/>
    <col min="12807" max="12807" width="6.42578125" style="30" customWidth="1"/>
    <col min="12808" max="13046" width="11.42578125" style="30"/>
    <col min="13047" max="13047" width="31.5703125" style="30" customWidth="1"/>
    <col min="13048" max="13048" width="7.140625" style="30" customWidth="1"/>
    <col min="13049" max="13049" width="6.42578125" style="30" customWidth="1"/>
    <col min="13050" max="13050" width="5.28515625" style="30" customWidth="1"/>
    <col min="13051" max="13051" width="6.85546875" style="30" customWidth="1"/>
    <col min="13052" max="13052" width="6.5703125" style="30" customWidth="1"/>
    <col min="13053" max="13053" width="8" style="30" customWidth="1"/>
    <col min="13054" max="13054" width="6.28515625" style="30" customWidth="1"/>
    <col min="13055" max="13055" width="5.7109375" style="30" customWidth="1"/>
    <col min="13056" max="13056" width="5.85546875" style="30" customWidth="1"/>
    <col min="13057" max="13057" width="5.28515625" style="30" customWidth="1"/>
    <col min="13058" max="13058" width="6.5703125" style="30" customWidth="1"/>
    <col min="13059" max="13059" width="4.5703125" style="30" customWidth="1"/>
    <col min="13060" max="13060" width="5.85546875" style="30" customWidth="1"/>
    <col min="13061" max="13061" width="6.7109375" style="30" customWidth="1"/>
    <col min="13062" max="13062" width="6.85546875" style="30" customWidth="1"/>
    <col min="13063" max="13063" width="6.42578125" style="30" customWidth="1"/>
    <col min="13064" max="13302" width="11.42578125" style="30"/>
    <col min="13303" max="13303" width="31.5703125" style="30" customWidth="1"/>
    <col min="13304" max="13304" width="7.140625" style="30" customWidth="1"/>
    <col min="13305" max="13305" width="6.42578125" style="30" customWidth="1"/>
    <col min="13306" max="13306" width="5.28515625" style="30" customWidth="1"/>
    <col min="13307" max="13307" width="6.85546875" style="30" customWidth="1"/>
    <col min="13308" max="13308" width="6.5703125" style="30" customWidth="1"/>
    <col min="13309" max="13309" width="8" style="30" customWidth="1"/>
    <col min="13310" max="13310" width="6.28515625" style="30" customWidth="1"/>
    <col min="13311" max="13311" width="5.7109375" style="30" customWidth="1"/>
    <col min="13312" max="13312" width="5.85546875" style="30" customWidth="1"/>
    <col min="13313" max="13313" width="5.28515625" style="30" customWidth="1"/>
    <col min="13314" max="13314" width="6.5703125" style="30" customWidth="1"/>
    <col min="13315" max="13315" width="4.5703125" style="30" customWidth="1"/>
    <col min="13316" max="13316" width="5.85546875" style="30" customWidth="1"/>
    <col min="13317" max="13317" width="6.7109375" style="30" customWidth="1"/>
    <col min="13318" max="13318" width="6.85546875" style="30" customWidth="1"/>
    <col min="13319" max="13319" width="6.42578125" style="30" customWidth="1"/>
    <col min="13320" max="13558" width="11.42578125" style="30"/>
    <col min="13559" max="13559" width="31.5703125" style="30" customWidth="1"/>
    <col min="13560" max="13560" width="7.140625" style="30" customWidth="1"/>
    <col min="13561" max="13561" width="6.42578125" style="30" customWidth="1"/>
    <col min="13562" max="13562" width="5.28515625" style="30" customWidth="1"/>
    <col min="13563" max="13563" width="6.85546875" style="30" customWidth="1"/>
    <col min="13564" max="13564" width="6.5703125" style="30" customWidth="1"/>
    <col min="13565" max="13565" width="8" style="30" customWidth="1"/>
    <col min="13566" max="13566" width="6.28515625" style="30" customWidth="1"/>
    <col min="13567" max="13567" width="5.7109375" style="30" customWidth="1"/>
    <col min="13568" max="13568" width="5.85546875" style="30" customWidth="1"/>
    <col min="13569" max="13569" width="5.28515625" style="30" customWidth="1"/>
    <col min="13570" max="13570" width="6.5703125" style="30" customWidth="1"/>
    <col min="13571" max="13571" width="4.5703125" style="30" customWidth="1"/>
    <col min="13572" max="13572" width="5.85546875" style="30" customWidth="1"/>
    <col min="13573" max="13573" width="6.7109375" style="30" customWidth="1"/>
    <col min="13574" max="13574" width="6.85546875" style="30" customWidth="1"/>
    <col min="13575" max="13575" width="6.42578125" style="30" customWidth="1"/>
    <col min="13576" max="13814" width="11.42578125" style="30"/>
    <col min="13815" max="13815" width="31.5703125" style="30" customWidth="1"/>
    <col min="13816" max="13816" width="7.140625" style="30" customWidth="1"/>
    <col min="13817" max="13817" width="6.42578125" style="30" customWidth="1"/>
    <col min="13818" max="13818" width="5.28515625" style="30" customWidth="1"/>
    <col min="13819" max="13819" width="6.85546875" style="30" customWidth="1"/>
    <col min="13820" max="13820" width="6.5703125" style="30" customWidth="1"/>
    <col min="13821" max="13821" width="8" style="30" customWidth="1"/>
    <col min="13822" max="13822" width="6.28515625" style="30" customWidth="1"/>
    <col min="13823" max="13823" width="5.7109375" style="30" customWidth="1"/>
    <col min="13824" max="13824" width="5.85546875" style="30" customWidth="1"/>
    <col min="13825" max="13825" width="5.28515625" style="30" customWidth="1"/>
    <col min="13826" max="13826" width="6.5703125" style="30" customWidth="1"/>
    <col min="13827" max="13827" width="4.5703125" style="30" customWidth="1"/>
    <col min="13828" max="13828" width="5.85546875" style="30" customWidth="1"/>
    <col min="13829" max="13829" width="6.7109375" style="30" customWidth="1"/>
    <col min="13830" max="13830" width="6.85546875" style="30" customWidth="1"/>
    <col min="13831" max="13831" width="6.42578125" style="30" customWidth="1"/>
    <col min="13832" max="14070" width="11.42578125" style="30"/>
    <col min="14071" max="14071" width="31.5703125" style="30" customWidth="1"/>
    <col min="14072" max="14072" width="7.140625" style="30" customWidth="1"/>
    <col min="14073" max="14073" width="6.42578125" style="30" customWidth="1"/>
    <col min="14074" max="14074" width="5.28515625" style="30" customWidth="1"/>
    <col min="14075" max="14075" width="6.85546875" style="30" customWidth="1"/>
    <col min="14076" max="14076" width="6.5703125" style="30" customWidth="1"/>
    <col min="14077" max="14077" width="8" style="30" customWidth="1"/>
    <col min="14078" max="14078" width="6.28515625" style="30" customWidth="1"/>
    <col min="14079" max="14079" width="5.7109375" style="30" customWidth="1"/>
    <col min="14080" max="14080" width="5.85546875" style="30" customWidth="1"/>
    <col min="14081" max="14081" width="5.28515625" style="30" customWidth="1"/>
    <col min="14082" max="14082" width="6.5703125" style="30" customWidth="1"/>
    <col min="14083" max="14083" width="4.5703125" style="30" customWidth="1"/>
    <col min="14084" max="14084" width="5.85546875" style="30" customWidth="1"/>
    <col min="14085" max="14085" width="6.7109375" style="30" customWidth="1"/>
    <col min="14086" max="14086" width="6.85546875" style="30" customWidth="1"/>
    <col min="14087" max="14087" width="6.42578125" style="30" customWidth="1"/>
    <col min="14088" max="14326" width="11.42578125" style="30"/>
    <col min="14327" max="14327" width="31.5703125" style="30" customWidth="1"/>
    <col min="14328" max="14328" width="7.140625" style="30" customWidth="1"/>
    <col min="14329" max="14329" width="6.42578125" style="30" customWidth="1"/>
    <col min="14330" max="14330" width="5.28515625" style="30" customWidth="1"/>
    <col min="14331" max="14331" width="6.85546875" style="30" customWidth="1"/>
    <col min="14332" max="14332" width="6.5703125" style="30" customWidth="1"/>
    <col min="14333" max="14333" width="8" style="30" customWidth="1"/>
    <col min="14334" max="14334" width="6.28515625" style="30" customWidth="1"/>
    <col min="14335" max="14335" width="5.7109375" style="30" customWidth="1"/>
    <col min="14336" max="14336" width="5.85546875" style="30" customWidth="1"/>
    <col min="14337" max="14337" width="5.28515625" style="30" customWidth="1"/>
    <col min="14338" max="14338" width="6.5703125" style="30" customWidth="1"/>
    <col min="14339" max="14339" width="4.5703125" style="30" customWidth="1"/>
    <col min="14340" max="14340" width="5.85546875" style="30" customWidth="1"/>
    <col min="14341" max="14341" width="6.7109375" style="30" customWidth="1"/>
    <col min="14342" max="14342" width="6.85546875" style="30" customWidth="1"/>
    <col min="14343" max="14343" width="6.42578125" style="30" customWidth="1"/>
    <col min="14344" max="14582" width="11.42578125" style="30"/>
    <col min="14583" max="14583" width="31.5703125" style="30" customWidth="1"/>
    <col min="14584" max="14584" width="7.140625" style="30" customWidth="1"/>
    <col min="14585" max="14585" width="6.42578125" style="30" customWidth="1"/>
    <col min="14586" max="14586" width="5.28515625" style="30" customWidth="1"/>
    <col min="14587" max="14587" width="6.85546875" style="30" customWidth="1"/>
    <col min="14588" max="14588" width="6.5703125" style="30" customWidth="1"/>
    <col min="14589" max="14589" width="8" style="30" customWidth="1"/>
    <col min="14590" max="14590" width="6.28515625" style="30" customWidth="1"/>
    <col min="14591" max="14591" width="5.7109375" style="30" customWidth="1"/>
    <col min="14592" max="14592" width="5.85546875" style="30" customWidth="1"/>
    <col min="14593" max="14593" width="5.28515625" style="30" customWidth="1"/>
    <col min="14594" max="14594" width="6.5703125" style="30" customWidth="1"/>
    <col min="14595" max="14595" width="4.5703125" style="30" customWidth="1"/>
    <col min="14596" max="14596" width="5.85546875" style="30" customWidth="1"/>
    <col min="14597" max="14597" width="6.7109375" style="30" customWidth="1"/>
    <col min="14598" max="14598" width="6.85546875" style="30" customWidth="1"/>
    <col min="14599" max="14599" width="6.42578125" style="30" customWidth="1"/>
    <col min="14600" max="14838" width="11.42578125" style="30"/>
    <col min="14839" max="14839" width="31.5703125" style="30" customWidth="1"/>
    <col min="14840" max="14840" width="7.140625" style="30" customWidth="1"/>
    <col min="14841" max="14841" width="6.42578125" style="30" customWidth="1"/>
    <col min="14842" max="14842" width="5.28515625" style="30" customWidth="1"/>
    <col min="14843" max="14843" width="6.85546875" style="30" customWidth="1"/>
    <col min="14844" max="14844" width="6.5703125" style="30" customWidth="1"/>
    <col min="14845" max="14845" width="8" style="30" customWidth="1"/>
    <col min="14846" max="14846" width="6.28515625" style="30" customWidth="1"/>
    <col min="14847" max="14847" width="5.7109375" style="30" customWidth="1"/>
    <col min="14848" max="14848" width="5.85546875" style="30" customWidth="1"/>
    <col min="14849" max="14849" width="5.28515625" style="30" customWidth="1"/>
    <col min="14850" max="14850" width="6.5703125" style="30" customWidth="1"/>
    <col min="14851" max="14851" width="4.5703125" style="30" customWidth="1"/>
    <col min="14852" max="14852" width="5.85546875" style="30" customWidth="1"/>
    <col min="14853" max="14853" width="6.7109375" style="30" customWidth="1"/>
    <col min="14854" max="14854" width="6.85546875" style="30" customWidth="1"/>
    <col min="14855" max="14855" width="6.42578125" style="30" customWidth="1"/>
    <col min="14856" max="15094" width="11.42578125" style="30"/>
    <col min="15095" max="15095" width="31.5703125" style="30" customWidth="1"/>
    <col min="15096" max="15096" width="7.140625" style="30" customWidth="1"/>
    <col min="15097" max="15097" width="6.42578125" style="30" customWidth="1"/>
    <col min="15098" max="15098" width="5.28515625" style="30" customWidth="1"/>
    <col min="15099" max="15099" width="6.85546875" style="30" customWidth="1"/>
    <col min="15100" max="15100" width="6.5703125" style="30" customWidth="1"/>
    <col min="15101" max="15101" width="8" style="30" customWidth="1"/>
    <col min="15102" max="15102" width="6.28515625" style="30" customWidth="1"/>
    <col min="15103" max="15103" width="5.7109375" style="30" customWidth="1"/>
    <col min="15104" max="15104" width="5.85546875" style="30" customWidth="1"/>
    <col min="15105" max="15105" width="5.28515625" style="30" customWidth="1"/>
    <col min="15106" max="15106" width="6.5703125" style="30" customWidth="1"/>
    <col min="15107" max="15107" width="4.5703125" style="30" customWidth="1"/>
    <col min="15108" max="15108" width="5.85546875" style="30" customWidth="1"/>
    <col min="15109" max="15109" width="6.7109375" style="30" customWidth="1"/>
    <col min="15110" max="15110" width="6.85546875" style="30" customWidth="1"/>
    <col min="15111" max="15111" width="6.42578125" style="30" customWidth="1"/>
    <col min="15112" max="15350" width="11.42578125" style="30"/>
    <col min="15351" max="15351" width="31.5703125" style="30" customWidth="1"/>
    <col min="15352" max="15352" width="7.140625" style="30" customWidth="1"/>
    <col min="15353" max="15353" width="6.42578125" style="30" customWidth="1"/>
    <col min="15354" max="15354" width="5.28515625" style="30" customWidth="1"/>
    <col min="15355" max="15355" width="6.85546875" style="30" customWidth="1"/>
    <col min="15356" max="15356" width="6.5703125" style="30" customWidth="1"/>
    <col min="15357" max="15357" width="8" style="30" customWidth="1"/>
    <col min="15358" max="15358" width="6.28515625" style="30" customWidth="1"/>
    <col min="15359" max="15359" width="5.7109375" style="30" customWidth="1"/>
    <col min="15360" max="15360" width="5.85546875" style="30" customWidth="1"/>
    <col min="15361" max="15361" width="5.28515625" style="30" customWidth="1"/>
    <col min="15362" max="15362" width="6.5703125" style="30" customWidth="1"/>
    <col min="15363" max="15363" width="4.5703125" style="30" customWidth="1"/>
    <col min="15364" max="15364" width="5.85546875" style="30" customWidth="1"/>
    <col min="15365" max="15365" width="6.7109375" style="30" customWidth="1"/>
    <col min="15366" max="15366" width="6.85546875" style="30" customWidth="1"/>
    <col min="15367" max="15367" width="6.42578125" style="30" customWidth="1"/>
    <col min="15368" max="15606" width="11.42578125" style="30"/>
    <col min="15607" max="15607" width="31.5703125" style="30" customWidth="1"/>
    <col min="15608" max="15608" width="7.140625" style="30" customWidth="1"/>
    <col min="15609" max="15609" width="6.42578125" style="30" customWidth="1"/>
    <col min="15610" max="15610" width="5.28515625" style="30" customWidth="1"/>
    <col min="15611" max="15611" width="6.85546875" style="30" customWidth="1"/>
    <col min="15612" max="15612" width="6.5703125" style="30" customWidth="1"/>
    <col min="15613" max="15613" width="8" style="30" customWidth="1"/>
    <col min="15614" max="15614" width="6.28515625" style="30" customWidth="1"/>
    <col min="15615" max="15615" width="5.7109375" style="30" customWidth="1"/>
    <col min="15616" max="15616" width="5.85546875" style="30" customWidth="1"/>
    <col min="15617" max="15617" width="5.28515625" style="30" customWidth="1"/>
    <col min="15618" max="15618" width="6.5703125" style="30" customWidth="1"/>
    <col min="15619" max="15619" width="4.5703125" style="30" customWidth="1"/>
    <col min="15620" max="15620" width="5.85546875" style="30" customWidth="1"/>
    <col min="15621" max="15621" width="6.7109375" style="30" customWidth="1"/>
    <col min="15622" max="15622" width="6.85546875" style="30" customWidth="1"/>
    <col min="15623" max="15623" width="6.42578125" style="30" customWidth="1"/>
    <col min="15624" max="15862" width="11.42578125" style="30"/>
    <col min="15863" max="15863" width="31.5703125" style="30" customWidth="1"/>
    <col min="15864" max="15864" width="7.140625" style="30" customWidth="1"/>
    <col min="15865" max="15865" width="6.42578125" style="30" customWidth="1"/>
    <col min="15866" max="15866" width="5.28515625" style="30" customWidth="1"/>
    <col min="15867" max="15867" width="6.85546875" style="30" customWidth="1"/>
    <col min="15868" max="15868" width="6.5703125" style="30" customWidth="1"/>
    <col min="15869" max="15869" width="8" style="30" customWidth="1"/>
    <col min="15870" max="15870" width="6.28515625" style="30" customWidth="1"/>
    <col min="15871" max="15871" width="5.7109375" style="30" customWidth="1"/>
    <col min="15872" max="15872" width="5.85546875" style="30" customWidth="1"/>
    <col min="15873" max="15873" width="5.28515625" style="30" customWidth="1"/>
    <col min="15874" max="15874" width="6.5703125" style="30" customWidth="1"/>
    <col min="15875" max="15875" width="4.5703125" style="30" customWidth="1"/>
    <col min="15876" max="15876" width="5.85546875" style="30" customWidth="1"/>
    <col min="15877" max="15877" width="6.7109375" style="30" customWidth="1"/>
    <col min="15878" max="15878" width="6.85546875" style="30" customWidth="1"/>
    <col min="15879" max="15879" width="6.42578125" style="30" customWidth="1"/>
    <col min="15880" max="16118" width="11.42578125" style="30"/>
    <col min="16119" max="16119" width="31.5703125" style="30" customWidth="1"/>
    <col min="16120" max="16120" width="7.140625" style="30" customWidth="1"/>
    <col min="16121" max="16121" width="6.42578125" style="30" customWidth="1"/>
    <col min="16122" max="16122" width="5.28515625" style="30" customWidth="1"/>
    <col min="16123" max="16123" width="6.85546875" style="30" customWidth="1"/>
    <col min="16124" max="16124" width="6.5703125" style="30" customWidth="1"/>
    <col min="16125" max="16125" width="8" style="30" customWidth="1"/>
    <col min="16126" max="16126" width="6.28515625" style="30" customWidth="1"/>
    <col min="16127" max="16127" width="5.7109375" style="30" customWidth="1"/>
    <col min="16128" max="16128" width="5.85546875" style="30" customWidth="1"/>
    <col min="16129" max="16129" width="5.28515625" style="30" customWidth="1"/>
    <col min="16130" max="16130" width="6.5703125" style="30" customWidth="1"/>
    <col min="16131" max="16131" width="4.5703125" style="30" customWidth="1"/>
    <col min="16132" max="16132" width="5.85546875" style="30" customWidth="1"/>
    <col min="16133" max="16133" width="6.7109375" style="30" customWidth="1"/>
    <col min="16134" max="16134" width="6.85546875" style="30" customWidth="1"/>
    <col min="16135" max="16135" width="6.42578125" style="30" customWidth="1"/>
    <col min="16136" max="16384" width="11.42578125" style="30"/>
  </cols>
  <sheetData>
    <row r="1" spans="1:17" ht="18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17" ht="58.5" customHeight="1">
      <c r="A2" s="31"/>
      <c r="B2" s="32" t="s">
        <v>258</v>
      </c>
      <c r="C2" s="32" t="s">
        <v>259</v>
      </c>
      <c r="D2" s="32" t="s">
        <v>260</v>
      </c>
      <c r="E2" s="32" t="s">
        <v>38</v>
      </c>
      <c r="F2" s="32" t="s">
        <v>261</v>
      </c>
      <c r="G2" s="32" t="s">
        <v>45</v>
      </c>
      <c r="H2" s="32" t="s">
        <v>43</v>
      </c>
      <c r="I2" s="32" t="s">
        <v>290</v>
      </c>
      <c r="J2" s="32" t="s">
        <v>44</v>
      </c>
      <c r="K2" s="32" t="s">
        <v>317</v>
      </c>
      <c r="L2" s="32" t="s">
        <v>291</v>
      </c>
      <c r="M2" s="32" t="s">
        <v>292</v>
      </c>
      <c r="N2" s="32" t="s">
        <v>293</v>
      </c>
      <c r="O2" s="32" t="s">
        <v>294</v>
      </c>
      <c r="P2" s="32" t="s">
        <v>295</v>
      </c>
      <c r="Q2" s="32" t="s">
        <v>296</v>
      </c>
    </row>
    <row r="3" spans="1:17" ht="15.75">
      <c r="A3" s="157" t="s">
        <v>5</v>
      </c>
      <c r="B3" s="158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36.75" customHeight="1">
      <c r="A4" s="159" t="s">
        <v>7</v>
      </c>
      <c r="B4" s="160">
        <v>3550</v>
      </c>
      <c r="C4" s="34">
        <v>4050</v>
      </c>
      <c r="D4" s="34"/>
      <c r="E4" s="34">
        <v>300</v>
      </c>
      <c r="F4" s="34"/>
      <c r="G4" s="35">
        <f>SUM(B4:F4)</f>
        <v>7900</v>
      </c>
      <c r="H4" s="34"/>
      <c r="I4" s="95">
        <v>280</v>
      </c>
      <c r="J4" s="34"/>
      <c r="K4" s="95">
        <v>225</v>
      </c>
      <c r="L4" s="95">
        <v>500</v>
      </c>
      <c r="M4" s="34">
        <v>250</v>
      </c>
      <c r="N4" s="34">
        <v>900</v>
      </c>
      <c r="O4" s="34"/>
      <c r="P4" s="34">
        <v>780</v>
      </c>
      <c r="Q4" s="35">
        <f t="shared" ref="Q4:Q9" si="0">SUM(H4:P4)</f>
        <v>2935</v>
      </c>
    </row>
    <row r="5" spans="1:17" ht="24" customHeight="1">
      <c r="A5" s="159" t="s">
        <v>116</v>
      </c>
      <c r="B5" s="160">
        <v>2000</v>
      </c>
      <c r="C5" s="34">
        <v>1900</v>
      </c>
      <c r="D5" s="34"/>
      <c r="E5" s="34">
        <v>250</v>
      </c>
      <c r="F5" s="34"/>
      <c r="G5" s="35">
        <f t="shared" ref="G5:G9" si="1">SUM(B5:E5)</f>
        <v>4150</v>
      </c>
      <c r="H5" s="34"/>
      <c r="I5" s="34"/>
      <c r="J5" s="34"/>
      <c r="K5" s="34"/>
      <c r="L5" s="34"/>
      <c r="M5" s="34"/>
      <c r="N5" s="34"/>
      <c r="O5" s="34"/>
      <c r="P5" s="34"/>
      <c r="Q5" s="35">
        <f t="shared" si="0"/>
        <v>0</v>
      </c>
    </row>
    <row r="6" spans="1:17" ht="15.75" customHeight="1">
      <c r="A6" s="159" t="s">
        <v>37</v>
      </c>
      <c r="B6" s="160">
        <v>1750</v>
      </c>
      <c r="C6" s="34">
        <v>1600</v>
      </c>
      <c r="D6" s="34"/>
      <c r="E6" s="34">
        <v>250</v>
      </c>
      <c r="F6" s="34"/>
      <c r="G6" s="35">
        <f t="shared" si="1"/>
        <v>3600</v>
      </c>
      <c r="H6" s="34"/>
      <c r="I6" s="34"/>
      <c r="J6" s="34"/>
      <c r="K6" s="34"/>
      <c r="L6" s="34"/>
      <c r="M6" s="34"/>
      <c r="N6" s="34"/>
      <c r="O6" s="34"/>
      <c r="P6" s="34"/>
      <c r="Q6" s="35">
        <f t="shared" si="0"/>
        <v>0</v>
      </c>
    </row>
    <row r="7" spans="1:17" ht="24" customHeight="1">
      <c r="A7" s="159" t="s">
        <v>117</v>
      </c>
      <c r="B7" s="160">
        <v>1350</v>
      </c>
      <c r="C7" s="34">
        <v>1150</v>
      </c>
      <c r="D7" s="34"/>
      <c r="E7" s="34">
        <v>250</v>
      </c>
      <c r="F7" s="34"/>
      <c r="G7" s="35">
        <f t="shared" si="1"/>
        <v>2750</v>
      </c>
      <c r="H7" s="34"/>
      <c r="I7" s="34"/>
      <c r="J7" s="34"/>
      <c r="K7" s="34"/>
      <c r="L7" s="34"/>
      <c r="M7" s="34"/>
      <c r="N7" s="34"/>
      <c r="O7" s="34"/>
      <c r="P7" s="34"/>
      <c r="Q7" s="35">
        <f t="shared" si="0"/>
        <v>0</v>
      </c>
    </row>
    <row r="8" spans="1:17" ht="24" customHeight="1">
      <c r="A8" s="159" t="s">
        <v>142</v>
      </c>
      <c r="B8" s="34">
        <v>6291</v>
      </c>
      <c r="C8" s="34">
        <v>23635</v>
      </c>
      <c r="D8" s="34"/>
      <c r="E8" s="34"/>
      <c r="F8" s="34"/>
      <c r="G8" s="35">
        <f t="shared" si="1"/>
        <v>29926</v>
      </c>
      <c r="H8" s="34"/>
      <c r="I8" s="95">
        <v>168</v>
      </c>
      <c r="J8" s="34"/>
      <c r="K8" s="95">
        <v>350</v>
      </c>
      <c r="L8" s="95">
        <v>350</v>
      </c>
      <c r="M8" s="34">
        <v>500</v>
      </c>
      <c r="N8" s="34">
        <v>1500</v>
      </c>
      <c r="O8" s="34">
        <v>612</v>
      </c>
      <c r="P8" s="34">
        <v>780</v>
      </c>
      <c r="Q8" s="35">
        <f t="shared" si="0"/>
        <v>4260</v>
      </c>
    </row>
    <row r="9" spans="1:17">
      <c r="A9" s="159" t="s">
        <v>13</v>
      </c>
      <c r="B9" s="160"/>
      <c r="C9" s="34">
        <v>300</v>
      </c>
      <c r="D9" s="34"/>
      <c r="E9" s="34"/>
      <c r="F9" s="34"/>
      <c r="G9" s="35">
        <f t="shared" si="1"/>
        <v>300</v>
      </c>
      <c r="H9" s="34"/>
      <c r="I9" s="34"/>
      <c r="J9" s="34"/>
      <c r="K9" s="34"/>
      <c r="L9" s="34"/>
      <c r="M9" s="34"/>
      <c r="N9" s="34"/>
      <c r="O9" s="34"/>
      <c r="P9" s="34"/>
      <c r="Q9" s="35">
        <f t="shared" si="0"/>
        <v>0</v>
      </c>
    </row>
    <row r="10" spans="1:17" ht="15.75">
      <c r="A10" s="157" t="s">
        <v>14</v>
      </c>
      <c r="B10" s="160"/>
      <c r="C10" s="34"/>
      <c r="D10" s="34"/>
      <c r="E10" s="34"/>
      <c r="F10" s="34"/>
      <c r="G10" s="161"/>
      <c r="H10" s="34"/>
      <c r="I10" s="34"/>
      <c r="J10" s="34"/>
      <c r="K10" s="34"/>
      <c r="L10" s="34"/>
      <c r="M10" s="34"/>
      <c r="N10" s="34"/>
      <c r="O10" s="34"/>
      <c r="P10" s="34"/>
      <c r="Q10" s="161"/>
    </row>
    <row r="11" spans="1:17">
      <c r="A11" s="159" t="s">
        <v>105</v>
      </c>
      <c r="B11" s="160">
        <v>2650</v>
      </c>
      <c r="C11" s="34">
        <v>2750</v>
      </c>
      <c r="D11" s="34"/>
      <c r="E11" s="34">
        <v>250</v>
      </c>
      <c r="F11" s="34"/>
      <c r="G11" s="35">
        <f t="shared" ref="G11:G26" si="2">SUM(B11:E11)</f>
        <v>5650</v>
      </c>
      <c r="H11" s="34"/>
      <c r="I11" s="95">
        <v>280</v>
      </c>
      <c r="J11" s="34"/>
      <c r="K11" s="34"/>
      <c r="L11" s="34"/>
      <c r="M11" s="34">
        <v>500</v>
      </c>
      <c r="N11" s="34">
        <v>1220</v>
      </c>
      <c r="O11" s="34">
        <v>510</v>
      </c>
      <c r="P11" s="34">
        <v>650</v>
      </c>
      <c r="Q11" s="35">
        <f>SUM(H11:P11)</f>
        <v>3160</v>
      </c>
    </row>
    <row r="12" spans="1:17">
      <c r="A12" s="159" t="s">
        <v>15</v>
      </c>
      <c r="B12" s="160">
        <v>4200</v>
      </c>
      <c r="C12" s="34">
        <v>4100</v>
      </c>
      <c r="D12" s="34"/>
      <c r="E12" s="34">
        <v>250</v>
      </c>
      <c r="F12" s="34"/>
      <c r="G12" s="35">
        <f t="shared" si="2"/>
        <v>8550</v>
      </c>
      <c r="H12" s="95">
        <v>270</v>
      </c>
      <c r="I12" s="95">
        <v>280</v>
      </c>
      <c r="J12" s="95">
        <v>250</v>
      </c>
      <c r="K12" s="95">
        <v>225</v>
      </c>
      <c r="L12" s="95">
        <v>500</v>
      </c>
      <c r="M12" s="34">
        <v>250</v>
      </c>
      <c r="N12" s="34">
        <v>640</v>
      </c>
      <c r="O12" s="34"/>
      <c r="P12" s="34">
        <v>910</v>
      </c>
      <c r="Q12" s="35">
        <f>SUM(H12:P12)</f>
        <v>3325</v>
      </c>
    </row>
    <row r="13" spans="1:17">
      <c r="A13" s="159" t="s">
        <v>188</v>
      </c>
      <c r="B13" s="160">
        <v>2725</v>
      </c>
      <c r="C13" s="34">
        <v>2650</v>
      </c>
      <c r="D13" s="34">
        <v>25</v>
      </c>
      <c r="E13" s="34">
        <v>600</v>
      </c>
      <c r="F13" s="34"/>
      <c r="G13" s="35">
        <f t="shared" si="2"/>
        <v>6000</v>
      </c>
      <c r="H13" s="34"/>
      <c r="I13" s="34"/>
      <c r="J13" s="34"/>
      <c r="K13" s="34"/>
      <c r="L13" s="34"/>
      <c r="M13" s="34"/>
      <c r="N13" s="34"/>
      <c r="O13" s="34"/>
      <c r="P13" s="34"/>
      <c r="Q13" s="35">
        <f t="shared" ref="Q13:Q26" si="3">SUM(H13:P13)</f>
        <v>0</v>
      </c>
    </row>
    <row r="14" spans="1:17">
      <c r="A14" s="159" t="s">
        <v>189</v>
      </c>
      <c r="B14" s="160">
        <v>5320</v>
      </c>
      <c r="C14" s="34">
        <v>6800</v>
      </c>
      <c r="D14" s="34">
        <v>480</v>
      </c>
      <c r="E14" s="34">
        <v>200</v>
      </c>
      <c r="F14" s="34"/>
      <c r="G14" s="35">
        <f t="shared" si="2"/>
        <v>12800</v>
      </c>
      <c r="H14" s="34"/>
      <c r="I14" s="34"/>
      <c r="J14" s="34"/>
      <c r="K14" s="34"/>
      <c r="L14" s="34"/>
      <c r="M14" s="34"/>
      <c r="N14" s="34"/>
      <c r="O14" s="34"/>
      <c r="P14" s="34"/>
      <c r="Q14" s="35">
        <f t="shared" si="3"/>
        <v>0</v>
      </c>
    </row>
    <row r="15" spans="1:17">
      <c r="A15" s="159" t="s">
        <v>190</v>
      </c>
      <c r="B15" s="160">
        <v>4250</v>
      </c>
      <c r="C15" s="34">
        <v>4970</v>
      </c>
      <c r="D15" s="34">
        <v>420</v>
      </c>
      <c r="E15" s="34">
        <v>240</v>
      </c>
      <c r="F15" s="34"/>
      <c r="G15" s="35">
        <f t="shared" si="2"/>
        <v>9880</v>
      </c>
      <c r="H15" s="34"/>
      <c r="I15" s="34"/>
      <c r="J15" s="34"/>
      <c r="K15" s="34"/>
      <c r="L15" s="34"/>
      <c r="M15" s="34"/>
      <c r="N15" s="34"/>
      <c r="O15" s="34"/>
      <c r="P15" s="34"/>
      <c r="Q15" s="35">
        <f t="shared" si="3"/>
        <v>0</v>
      </c>
    </row>
    <row r="16" spans="1:17">
      <c r="A16" s="159" t="s">
        <v>191</v>
      </c>
      <c r="B16" s="160">
        <v>5380</v>
      </c>
      <c r="C16" s="34">
        <v>6150</v>
      </c>
      <c r="D16" s="34">
        <v>400</v>
      </c>
      <c r="E16" s="34">
        <v>320</v>
      </c>
      <c r="F16" s="34"/>
      <c r="G16" s="35">
        <f t="shared" si="2"/>
        <v>12250</v>
      </c>
      <c r="H16" s="34"/>
      <c r="I16" s="34"/>
      <c r="J16" s="34"/>
      <c r="K16" s="34"/>
      <c r="L16" s="34"/>
      <c r="M16" s="34"/>
      <c r="N16" s="34"/>
      <c r="O16" s="34"/>
      <c r="P16" s="34"/>
      <c r="Q16" s="35">
        <f t="shared" si="3"/>
        <v>0</v>
      </c>
    </row>
    <row r="17" spans="1:17">
      <c r="A17" s="159" t="s">
        <v>192</v>
      </c>
      <c r="B17" s="160">
        <v>2250</v>
      </c>
      <c r="C17" s="34">
        <v>1775</v>
      </c>
      <c r="D17" s="34">
        <v>220</v>
      </c>
      <c r="E17" s="34">
        <v>120</v>
      </c>
      <c r="F17" s="34"/>
      <c r="G17" s="35">
        <f t="shared" si="2"/>
        <v>4365</v>
      </c>
      <c r="H17" s="34"/>
      <c r="I17" s="34"/>
      <c r="J17" s="34"/>
      <c r="K17" s="34"/>
      <c r="L17" s="34"/>
      <c r="M17" s="34"/>
      <c r="N17" s="34"/>
      <c r="O17" s="34"/>
      <c r="P17" s="34"/>
      <c r="Q17" s="35">
        <f t="shared" si="3"/>
        <v>0</v>
      </c>
    </row>
    <row r="18" spans="1:17">
      <c r="A18" s="159" t="s">
        <v>193</v>
      </c>
      <c r="B18" s="160">
        <v>3850</v>
      </c>
      <c r="C18" s="34">
        <v>6520</v>
      </c>
      <c r="D18" s="34">
        <v>630</v>
      </c>
      <c r="E18" s="34">
        <v>700</v>
      </c>
      <c r="F18" s="34"/>
      <c r="G18" s="35">
        <f t="shared" si="2"/>
        <v>11700</v>
      </c>
      <c r="H18" s="34"/>
      <c r="I18" s="34"/>
      <c r="J18" s="34"/>
      <c r="K18" s="34"/>
      <c r="L18" s="34"/>
      <c r="M18" s="34"/>
      <c r="N18" s="34"/>
      <c r="O18" s="34"/>
      <c r="P18" s="34"/>
      <c r="Q18" s="35">
        <f t="shared" si="3"/>
        <v>0</v>
      </c>
    </row>
    <row r="19" spans="1:17">
      <c r="A19" s="159" t="s">
        <v>194</v>
      </c>
      <c r="B19" s="160">
        <v>900</v>
      </c>
      <c r="C19" s="34">
        <v>300</v>
      </c>
      <c r="D19" s="34"/>
      <c r="E19" s="34"/>
      <c r="F19" s="34"/>
      <c r="G19" s="35">
        <f t="shared" si="2"/>
        <v>1200</v>
      </c>
      <c r="H19" s="34"/>
      <c r="I19" s="34"/>
      <c r="J19" s="34"/>
      <c r="K19" s="34"/>
      <c r="L19" s="34"/>
      <c r="M19" s="34"/>
      <c r="N19" s="34"/>
      <c r="O19" s="34"/>
      <c r="P19" s="34"/>
      <c r="Q19" s="35">
        <f t="shared" si="3"/>
        <v>0</v>
      </c>
    </row>
    <row r="20" spans="1:17">
      <c r="A20" s="159" t="s">
        <v>195</v>
      </c>
      <c r="B20" s="160">
        <v>1610</v>
      </c>
      <c r="C20" s="34">
        <v>3180</v>
      </c>
      <c r="D20" s="34">
        <v>90</v>
      </c>
      <c r="E20" s="34">
        <v>120</v>
      </c>
      <c r="F20" s="34"/>
      <c r="G20" s="35">
        <f t="shared" si="2"/>
        <v>5000</v>
      </c>
      <c r="H20" s="34"/>
      <c r="I20" s="34"/>
      <c r="J20" s="34"/>
      <c r="K20" s="34"/>
      <c r="L20" s="34"/>
      <c r="M20" s="34"/>
      <c r="N20" s="34"/>
      <c r="O20" s="34"/>
      <c r="P20" s="34"/>
      <c r="Q20" s="35">
        <f t="shared" si="3"/>
        <v>0</v>
      </c>
    </row>
    <row r="21" spans="1:17">
      <c r="A21" s="159" t="s">
        <v>196</v>
      </c>
      <c r="B21" s="160">
        <v>1610</v>
      </c>
      <c r="C21" s="34">
        <v>700</v>
      </c>
      <c r="D21" s="34">
        <v>90</v>
      </c>
      <c r="E21" s="34">
        <v>100</v>
      </c>
      <c r="F21" s="34"/>
      <c r="G21" s="35">
        <f t="shared" si="2"/>
        <v>2500</v>
      </c>
      <c r="H21" s="34"/>
      <c r="I21" s="34"/>
      <c r="J21" s="34"/>
      <c r="K21" s="34"/>
      <c r="L21" s="34"/>
      <c r="M21" s="34"/>
      <c r="N21" s="34"/>
      <c r="O21" s="34"/>
      <c r="P21" s="34"/>
      <c r="Q21" s="35">
        <f t="shared" si="3"/>
        <v>0</v>
      </c>
    </row>
    <row r="22" spans="1:17">
      <c r="A22" s="159" t="s">
        <v>197</v>
      </c>
      <c r="B22" s="160">
        <v>1000</v>
      </c>
      <c r="C22" s="34">
        <v>400</v>
      </c>
      <c r="D22" s="34"/>
      <c r="E22" s="34"/>
      <c r="F22" s="34"/>
      <c r="G22" s="35">
        <f t="shared" si="2"/>
        <v>1400</v>
      </c>
      <c r="H22" s="34"/>
      <c r="I22" s="34"/>
      <c r="J22" s="34"/>
      <c r="K22" s="34"/>
      <c r="L22" s="34"/>
      <c r="M22" s="34"/>
      <c r="N22" s="34"/>
      <c r="O22" s="34"/>
      <c r="P22" s="34"/>
      <c r="Q22" s="35">
        <f t="shared" si="3"/>
        <v>0</v>
      </c>
    </row>
    <row r="23" spans="1:17">
      <c r="A23" s="159" t="s">
        <v>198</v>
      </c>
      <c r="B23" s="160">
        <v>700</v>
      </c>
      <c r="C23" s="34">
        <v>500</v>
      </c>
      <c r="D23" s="34">
        <v>200</v>
      </c>
      <c r="E23" s="34"/>
      <c r="F23" s="34"/>
      <c r="G23" s="35">
        <f t="shared" si="2"/>
        <v>1400</v>
      </c>
      <c r="H23" s="34"/>
      <c r="I23" s="34"/>
      <c r="J23" s="34"/>
      <c r="K23" s="34"/>
      <c r="L23" s="34"/>
      <c r="M23" s="34"/>
      <c r="N23" s="34"/>
      <c r="O23" s="34"/>
      <c r="P23" s="34"/>
      <c r="Q23" s="35">
        <f t="shared" si="3"/>
        <v>0</v>
      </c>
    </row>
    <row r="24" spans="1:17">
      <c r="A24" s="159" t="s">
        <v>199</v>
      </c>
      <c r="B24" s="160">
        <v>1535</v>
      </c>
      <c r="C24" s="34">
        <v>1580</v>
      </c>
      <c r="D24" s="34">
        <v>160</v>
      </c>
      <c r="E24" s="34">
        <v>100</v>
      </c>
      <c r="F24" s="34"/>
      <c r="G24" s="35">
        <f t="shared" si="2"/>
        <v>3375</v>
      </c>
      <c r="H24" s="34"/>
      <c r="I24" s="34"/>
      <c r="J24" s="34"/>
      <c r="K24" s="34"/>
      <c r="L24" s="34"/>
      <c r="M24" s="34"/>
      <c r="N24" s="34"/>
      <c r="O24" s="34"/>
      <c r="P24" s="34"/>
      <c r="Q24" s="35">
        <f t="shared" si="3"/>
        <v>0</v>
      </c>
    </row>
    <row r="25" spans="1:17">
      <c r="A25" s="159" t="s">
        <v>20</v>
      </c>
      <c r="B25" s="160">
        <v>900</v>
      </c>
      <c r="C25" s="34">
        <v>1200</v>
      </c>
      <c r="D25" s="34"/>
      <c r="E25" s="34">
        <v>240</v>
      </c>
      <c r="F25" s="34"/>
      <c r="G25" s="35">
        <f t="shared" si="2"/>
        <v>2340</v>
      </c>
      <c r="H25" s="34"/>
      <c r="I25" s="34"/>
      <c r="J25" s="34"/>
      <c r="K25" s="34"/>
      <c r="L25" s="34"/>
      <c r="M25" s="34"/>
      <c r="N25" s="34"/>
      <c r="O25" s="34"/>
      <c r="P25" s="34"/>
      <c r="Q25" s="35">
        <f t="shared" si="3"/>
        <v>0</v>
      </c>
    </row>
    <row r="26" spans="1:17">
      <c r="A26" s="159" t="s">
        <v>109</v>
      </c>
      <c r="B26" s="160">
        <v>1400</v>
      </c>
      <c r="C26" s="34">
        <v>2200</v>
      </c>
      <c r="D26" s="34"/>
      <c r="E26" s="34">
        <v>400</v>
      </c>
      <c r="F26" s="34"/>
      <c r="G26" s="35">
        <f t="shared" si="2"/>
        <v>4000</v>
      </c>
      <c r="H26" s="34"/>
      <c r="I26" s="34"/>
      <c r="J26" s="34"/>
      <c r="K26" s="34"/>
      <c r="L26" s="34"/>
      <c r="M26" s="34"/>
      <c r="N26" s="34"/>
      <c r="O26" s="34"/>
      <c r="P26" s="34"/>
      <c r="Q26" s="35">
        <f t="shared" si="3"/>
        <v>0</v>
      </c>
    </row>
    <row r="27" spans="1:17" ht="15.75">
      <c r="A27" s="157" t="s">
        <v>21</v>
      </c>
      <c r="B27" s="160"/>
      <c r="C27" s="34"/>
      <c r="D27" s="34"/>
      <c r="E27" s="34"/>
      <c r="F27" s="34"/>
      <c r="G27" s="161"/>
      <c r="H27" s="34"/>
      <c r="I27" s="34"/>
      <c r="J27" s="34"/>
      <c r="K27" s="34"/>
      <c r="L27" s="34"/>
      <c r="M27" s="34"/>
      <c r="N27" s="34"/>
      <c r="O27" s="34"/>
      <c r="P27" s="34"/>
      <c r="Q27" s="161"/>
    </row>
    <row r="28" spans="1:17">
      <c r="A28" s="159" t="s">
        <v>262</v>
      </c>
      <c r="B28" s="160">
        <v>2700</v>
      </c>
      <c r="C28" s="34">
        <v>2608</v>
      </c>
      <c r="D28" s="34">
        <v>192</v>
      </c>
      <c r="E28" s="34"/>
      <c r="F28" s="34"/>
      <c r="G28" s="35">
        <f>SUM(B28:E28)</f>
        <v>5500</v>
      </c>
      <c r="H28" s="34"/>
      <c r="I28" s="34"/>
      <c r="J28" s="34"/>
      <c r="K28" s="34"/>
      <c r="L28" s="34"/>
      <c r="M28" s="34"/>
      <c r="N28" s="34"/>
      <c r="O28" s="34"/>
      <c r="P28" s="34"/>
      <c r="Q28" s="35">
        <f t="shared" ref="Q28:Q34" si="4">SUM(H28:P28)</f>
        <v>0</v>
      </c>
    </row>
    <row r="29" spans="1:17">
      <c r="A29" s="159" t="s">
        <v>6</v>
      </c>
      <c r="B29" s="160">
        <v>1740</v>
      </c>
      <c r="C29" s="34">
        <v>3120</v>
      </c>
      <c r="D29" s="34">
        <v>395</v>
      </c>
      <c r="E29" s="34">
        <v>495</v>
      </c>
      <c r="F29" s="34"/>
      <c r="G29" s="35">
        <f>SUM(B29:E29)</f>
        <v>5750</v>
      </c>
      <c r="H29" s="34"/>
      <c r="I29" s="34"/>
      <c r="J29" s="34"/>
      <c r="K29" s="34"/>
      <c r="L29" s="34"/>
      <c r="M29" s="34"/>
      <c r="N29" s="34"/>
      <c r="O29" s="34"/>
      <c r="P29" s="34"/>
      <c r="Q29" s="35">
        <f t="shared" si="4"/>
        <v>0</v>
      </c>
    </row>
    <row r="30" spans="1:17">
      <c r="A30" s="159" t="s">
        <v>23</v>
      </c>
      <c r="B30" s="160">
        <v>6100</v>
      </c>
      <c r="C30" s="34">
        <v>7800</v>
      </c>
      <c r="D30" s="34">
        <v>1500</v>
      </c>
      <c r="E30" s="34">
        <v>600</v>
      </c>
      <c r="F30" s="34"/>
      <c r="G30" s="35">
        <f t="shared" ref="G30:G31" si="5">SUM(B30:E30)</f>
        <v>16000</v>
      </c>
      <c r="H30" s="34"/>
      <c r="I30" s="34"/>
      <c r="J30" s="34"/>
      <c r="K30" s="34"/>
      <c r="L30" s="34"/>
      <c r="M30" s="34"/>
      <c r="N30" s="34"/>
      <c r="O30" s="34"/>
      <c r="P30" s="34"/>
      <c r="Q30" s="35">
        <f t="shared" si="4"/>
        <v>0</v>
      </c>
    </row>
    <row r="31" spans="1:17" ht="12.75" customHeight="1">
      <c r="A31" s="159" t="s">
        <v>24</v>
      </c>
      <c r="B31" s="160">
        <v>6100</v>
      </c>
      <c r="C31" s="34">
        <v>7800</v>
      </c>
      <c r="D31" s="34">
        <v>1500</v>
      </c>
      <c r="E31" s="34">
        <v>600</v>
      </c>
      <c r="F31" s="34"/>
      <c r="G31" s="35">
        <f t="shared" si="5"/>
        <v>16000</v>
      </c>
      <c r="H31" s="34"/>
      <c r="I31" s="34"/>
      <c r="J31" s="34"/>
      <c r="K31" s="34"/>
      <c r="L31" s="34"/>
      <c r="M31" s="34"/>
      <c r="N31" s="34"/>
      <c r="O31" s="34"/>
      <c r="P31" s="34"/>
      <c r="Q31" s="35">
        <f t="shared" si="4"/>
        <v>0</v>
      </c>
    </row>
    <row r="32" spans="1:17">
      <c r="A32" s="159" t="s">
        <v>25</v>
      </c>
      <c r="B32" s="160">
        <v>2500</v>
      </c>
      <c r="C32" s="34"/>
      <c r="D32" s="34"/>
      <c r="E32" s="34"/>
      <c r="F32" s="34"/>
      <c r="G32" s="35">
        <v>2500</v>
      </c>
      <c r="H32" s="34"/>
      <c r="I32" s="34"/>
      <c r="J32" s="34"/>
      <c r="K32" s="34"/>
      <c r="L32" s="34"/>
      <c r="M32" s="34"/>
      <c r="N32" s="34"/>
      <c r="O32" s="34"/>
      <c r="P32" s="34"/>
      <c r="Q32" s="35">
        <f t="shared" si="4"/>
        <v>0</v>
      </c>
    </row>
    <row r="33" spans="1:17">
      <c r="A33" s="159" t="s">
        <v>26</v>
      </c>
      <c r="B33" s="160">
        <v>150</v>
      </c>
      <c r="C33" s="34">
        <v>150</v>
      </c>
      <c r="D33" s="34"/>
      <c r="E33" s="34"/>
      <c r="F33" s="34"/>
      <c r="G33" s="35">
        <f>SUM(B33:E33)</f>
        <v>300</v>
      </c>
      <c r="H33" s="34"/>
      <c r="I33" s="34"/>
      <c r="J33" s="34"/>
      <c r="K33" s="34"/>
      <c r="L33" s="34"/>
      <c r="M33" s="34"/>
      <c r="N33" s="34"/>
      <c r="O33" s="34"/>
      <c r="P33" s="34"/>
      <c r="Q33" s="35">
        <f t="shared" si="4"/>
        <v>0</v>
      </c>
    </row>
    <row r="34" spans="1:17">
      <c r="A34" s="159" t="s">
        <v>130</v>
      </c>
      <c r="B34" s="160">
        <v>1000</v>
      </c>
      <c r="C34" s="34"/>
      <c r="D34" s="34"/>
      <c r="E34" s="34"/>
      <c r="F34" s="34"/>
      <c r="G34" s="35">
        <f>SUM(B34:E34)</f>
        <v>1000</v>
      </c>
      <c r="H34" s="34"/>
      <c r="I34" s="34"/>
      <c r="J34" s="34"/>
      <c r="K34" s="34"/>
      <c r="L34" s="34"/>
      <c r="M34" s="34"/>
      <c r="N34" s="34"/>
      <c r="O34" s="34"/>
      <c r="P34" s="34"/>
      <c r="Q34" s="35">
        <f t="shared" si="4"/>
        <v>0</v>
      </c>
    </row>
    <row r="35" spans="1:17" ht="15.75">
      <c r="A35" s="157" t="s">
        <v>118</v>
      </c>
      <c r="B35" s="160"/>
      <c r="C35" s="34"/>
      <c r="D35" s="34"/>
      <c r="E35" s="34"/>
      <c r="F35" s="34"/>
      <c r="G35" s="161"/>
      <c r="H35" s="34"/>
      <c r="I35" s="34"/>
      <c r="J35" s="34"/>
      <c r="K35" s="34"/>
      <c r="L35" s="34"/>
      <c r="M35" s="34"/>
      <c r="N35" s="34"/>
      <c r="O35" s="34"/>
      <c r="P35" s="34"/>
      <c r="Q35" s="161"/>
    </row>
    <row r="36" spans="1:17">
      <c r="A36" s="159" t="s">
        <v>8</v>
      </c>
      <c r="B36" s="160">
        <v>350</v>
      </c>
      <c r="C36" s="34">
        <v>470</v>
      </c>
      <c r="D36" s="34"/>
      <c r="E36" s="34"/>
      <c r="F36" s="34">
        <v>780</v>
      </c>
      <c r="G36" s="35">
        <f>SUM(B36:F36)</f>
        <v>1600</v>
      </c>
      <c r="H36" s="34"/>
      <c r="I36" s="34">
        <v>280</v>
      </c>
      <c r="J36" s="34"/>
      <c r="K36" s="34"/>
      <c r="L36" s="34">
        <v>500</v>
      </c>
      <c r="M36" s="34">
        <v>300</v>
      </c>
      <c r="N36" s="34">
        <v>360</v>
      </c>
      <c r="O36" s="34">
        <v>306</v>
      </c>
      <c r="P36" s="34"/>
      <c r="Q36" s="35">
        <f>SUM(M36:P36)</f>
        <v>966</v>
      </c>
    </row>
    <row r="37" spans="1:17">
      <c r="A37" s="159" t="s">
        <v>36</v>
      </c>
      <c r="B37" s="160">
        <v>250</v>
      </c>
      <c r="C37" s="34">
        <v>400</v>
      </c>
      <c r="D37" s="34"/>
      <c r="E37" s="34"/>
      <c r="F37" s="34"/>
      <c r="G37" s="35">
        <f>SUM(B37:F37)</f>
        <v>650</v>
      </c>
      <c r="H37" s="34"/>
      <c r="I37" s="95">
        <v>140</v>
      </c>
      <c r="J37" s="95">
        <v>750</v>
      </c>
      <c r="K37" s="34"/>
      <c r="L37" s="34"/>
      <c r="M37" s="34">
        <v>250</v>
      </c>
      <c r="N37" s="34">
        <v>600</v>
      </c>
      <c r="O37" s="34">
        <v>255</v>
      </c>
      <c r="P37" s="34">
        <v>325</v>
      </c>
      <c r="Q37" s="35">
        <f t="shared" ref="Q37:Q40" si="6">SUM(H37:P37)</f>
        <v>2320</v>
      </c>
    </row>
    <row r="38" spans="1:17">
      <c r="A38" s="159" t="s">
        <v>9</v>
      </c>
      <c r="B38" s="160">
        <v>350</v>
      </c>
      <c r="C38" s="34">
        <v>370</v>
      </c>
      <c r="D38" s="34"/>
      <c r="E38" s="34"/>
      <c r="F38" s="34">
        <v>280</v>
      </c>
      <c r="G38" s="35">
        <f>SUM(B38:F38)</f>
        <v>1000</v>
      </c>
      <c r="H38" s="34"/>
      <c r="I38" s="34">
        <v>280</v>
      </c>
      <c r="J38" s="34"/>
      <c r="K38" s="34"/>
      <c r="L38" s="34"/>
      <c r="M38" s="34">
        <v>250</v>
      </c>
      <c r="N38" s="34">
        <v>480</v>
      </c>
      <c r="O38" s="34">
        <v>510</v>
      </c>
      <c r="P38" s="34"/>
      <c r="Q38" s="35">
        <f>SUM(M38:P38)</f>
        <v>1240</v>
      </c>
    </row>
    <row r="39" spans="1:17">
      <c r="A39" s="159" t="s">
        <v>35</v>
      </c>
      <c r="B39" s="160">
        <v>250</v>
      </c>
      <c r="C39" s="34">
        <v>150</v>
      </c>
      <c r="D39" s="34"/>
      <c r="E39" s="34"/>
      <c r="F39" s="34">
        <v>150</v>
      </c>
      <c r="G39" s="35">
        <f>SUM(B39:F39)</f>
        <v>550</v>
      </c>
      <c r="H39" s="34"/>
      <c r="I39" s="34">
        <v>140</v>
      </c>
      <c r="J39" s="34"/>
      <c r="K39" s="34"/>
      <c r="L39" s="34"/>
      <c r="M39" s="34">
        <v>200</v>
      </c>
      <c r="N39" s="34">
        <v>180</v>
      </c>
      <c r="O39" s="34">
        <v>204</v>
      </c>
      <c r="P39" s="34"/>
      <c r="Q39" s="35">
        <f>SUM(M39:P39)</f>
        <v>584</v>
      </c>
    </row>
    <row r="40" spans="1:17">
      <c r="A40" s="159" t="s">
        <v>22</v>
      </c>
      <c r="B40" s="160">
        <v>1260</v>
      </c>
      <c r="C40" s="34">
        <v>1500</v>
      </c>
      <c r="D40" s="34"/>
      <c r="E40" s="34"/>
      <c r="F40" s="34">
        <v>240</v>
      </c>
      <c r="G40" s="35">
        <f>SUM(B40:F40)</f>
        <v>3000</v>
      </c>
      <c r="H40" s="34"/>
      <c r="I40" s="34"/>
      <c r="J40" s="34"/>
      <c r="K40" s="34"/>
      <c r="L40" s="34"/>
      <c r="M40" s="34"/>
      <c r="N40" s="34"/>
      <c r="O40" s="34"/>
      <c r="P40" s="34"/>
      <c r="Q40" s="35">
        <f t="shared" si="6"/>
        <v>0</v>
      </c>
    </row>
    <row r="41" spans="1:17" ht="15.75">
      <c r="A41" s="157" t="s">
        <v>120</v>
      </c>
      <c r="B41" s="160"/>
      <c r="C41" s="34"/>
      <c r="D41" s="34"/>
      <c r="E41" s="34"/>
      <c r="F41" s="34"/>
      <c r="G41" s="161"/>
      <c r="H41" s="34"/>
      <c r="I41" s="34"/>
      <c r="J41" s="34"/>
      <c r="K41" s="34"/>
      <c r="L41" s="34"/>
      <c r="M41" s="34"/>
      <c r="N41" s="34"/>
      <c r="O41" s="34"/>
      <c r="P41" s="34"/>
      <c r="Q41" s="161"/>
    </row>
    <row r="42" spans="1:17" ht="15" customHeight="1">
      <c r="A42" s="159" t="s">
        <v>288</v>
      </c>
      <c r="B42" s="160">
        <v>250</v>
      </c>
      <c r="C42" s="34">
        <v>170</v>
      </c>
      <c r="D42" s="34"/>
      <c r="E42" s="34"/>
      <c r="F42" s="34">
        <v>780</v>
      </c>
      <c r="G42" s="35">
        <f t="shared" ref="G42:G48" si="7">SUM(B42:F42)</f>
        <v>1200</v>
      </c>
      <c r="H42" s="34"/>
      <c r="I42" s="34">
        <v>280</v>
      </c>
      <c r="J42" s="34">
        <v>500</v>
      </c>
      <c r="K42" s="34"/>
      <c r="L42" s="95">
        <v>500</v>
      </c>
      <c r="M42" s="34">
        <v>500</v>
      </c>
      <c r="N42" s="34">
        <v>1500</v>
      </c>
      <c r="O42" s="34">
        <v>612</v>
      </c>
      <c r="P42" s="34">
        <v>780</v>
      </c>
      <c r="Q42" s="35">
        <f>SUM(L42:P42)</f>
        <v>3892</v>
      </c>
    </row>
    <row r="43" spans="1:17" ht="15" customHeight="1">
      <c r="A43" s="159" t="s">
        <v>11</v>
      </c>
      <c r="B43" s="160">
        <v>350</v>
      </c>
      <c r="C43" s="34">
        <v>270</v>
      </c>
      <c r="D43" s="34"/>
      <c r="E43" s="34"/>
      <c r="F43" s="34">
        <v>580</v>
      </c>
      <c r="G43" s="35">
        <f t="shared" si="7"/>
        <v>1200</v>
      </c>
      <c r="H43" s="34"/>
      <c r="I43" s="34">
        <v>280</v>
      </c>
      <c r="J43" s="34">
        <v>300</v>
      </c>
      <c r="K43" s="34"/>
      <c r="L43" s="34"/>
      <c r="M43" s="34">
        <v>300</v>
      </c>
      <c r="N43" s="34">
        <v>360</v>
      </c>
      <c r="O43" s="34">
        <v>408</v>
      </c>
      <c r="P43" s="34"/>
      <c r="Q43" s="35">
        <f>SUM(M43:P43)</f>
        <v>1068</v>
      </c>
    </row>
    <row r="44" spans="1:17" ht="15" customHeight="1">
      <c r="A44" s="159" t="s">
        <v>10</v>
      </c>
      <c r="B44" s="160">
        <v>350</v>
      </c>
      <c r="C44" s="34">
        <v>420</v>
      </c>
      <c r="D44" s="34"/>
      <c r="E44" s="34"/>
      <c r="F44" s="34">
        <v>1280</v>
      </c>
      <c r="G44" s="35">
        <f t="shared" si="7"/>
        <v>2050</v>
      </c>
      <c r="H44" s="34"/>
      <c r="I44" s="34">
        <v>280</v>
      </c>
      <c r="J44" s="34">
        <v>300</v>
      </c>
      <c r="K44" s="34"/>
      <c r="L44" s="34">
        <v>700</v>
      </c>
      <c r="M44" s="34">
        <v>500</v>
      </c>
      <c r="N44" s="34">
        <v>1200</v>
      </c>
      <c r="O44" s="34">
        <v>510</v>
      </c>
      <c r="P44" s="34">
        <v>650</v>
      </c>
      <c r="Q44" s="35">
        <f>SUM(M44:P44)</f>
        <v>2860</v>
      </c>
    </row>
    <row r="45" spans="1:17">
      <c r="A45" s="159" t="s">
        <v>18</v>
      </c>
      <c r="B45" s="160">
        <v>1800</v>
      </c>
      <c r="C45" s="34">
        <v>1800</v>
      </c>
      <c r="D45" s="34"/>
      <c r="E45" s="34">
        <v>400</v>
      </c>
      <c r="F45" s="34"/>
      <c r="G45" s="35">
        <f t="shared" si="7"/>
        <v>4000</v>
      </c>
      <c r="H45" s="34"/>
      <c r="I45" s="34"/>
      <c r="J45" s="34"/>
      <c r="K45" s="34"/>
      <c r="L45" s="34"/>
      <c r="M45" s="34"/>
      <c r="N45" s="34"/>
      <c r="O45" s="34"/>
      <c r="P45" s="34"/>
      <c r="Q45" s="35">
        <f t="shared" ref="Q45:Q48" si="8">SUM(H45:P45)</f>
        <v>0</v>
      </c>
    </row>
    <row r="46" spans="1:17">
      <c r="A46" s="159" t="s">
        <v>12</v>
      </c>
      <c r="B46" s="160">
        <v>220</v>
      </c>
      <c r="C46" s="34">
        <v>200</v>
      </c>
      <c r="D46" s="34"/>
      <c r="E46" s="34"/>
      <c r="F46" s="34">
        <v>580</v>
      </c>
      <c r="G46" s="35">
        <f t="shared" si="7"/>
        <v>1000</v>
      </c>
      <c r="H46" s="34"/>
      <c r="I46" s="34">
        <v>280</v>
      </c>
      <c r="J46" s="34">
        <v>300</v>
      </c>
      <c r="K46" s="34"/>
      <c r="L46" s="34"/>
      <c r="M46" s="34">
        <v>150</v>
      </c>
      <c r="N46" s="34">
        <v>280</v>
      </c>
      <c r="O46" s="34">
        <v>306</v>
      </c>
      <c r="P46" s="34"/>
      <c r="Q46" s="35">
        <f>SUM(M46:P46)</f>
        <v>736</v>
      </c>
    </row>
    <row r="47" spans="1:17">
      <c r="A47" s="159" t="s">
        <v>16</v>
      </c>
      <c r="B47" s="160">
        <v>850</v>
      </c>
      <c r="C47" s="34">
        <v>850</v>
      </c>
      <c r="D47" s="34"/>
      <c r="E47" s="34"/>
      <c r="F47" s="34">
        <v>300</v>
      </c>
      <c r="G47" s="35">
        <f t="shared" si="7"/>
        <v>2000</v>
      </c>
      <c r="H47" s="34"/>
      <c r="I47" s="34"/>
      <c r="J47" s="34"/>
      <c r="K47" s="34"/>
      <c r="L47" s="34"/>
      <c r="M47" s="34"/>
      <c r="N47" s="34"/>
      <c r="O47" s="34"/>
      <c r="P47" s="34"/>
      <c r="Q47" s="35">
        <f t="shared" si="8"/>
        <v>0</v>
      </c>
    </row>
    <row r="48" spans="1:17">
      <c r="A48" s="159" t="s">
        <v>138</v>
      </c>
      <c r="B48" s="160">
        <v>3900</v>
      </c>
      <c r="C48" s="34">
        <v>7000</v>
      </c>
      <c r="D48" s="34">
        <v>1500</v>
      </c>
      <c r="E48" s="34">
        <v>600</v>
      </c>
      <c r="F48" s="34"/>
      <c r="G48" s="35">
        <f t="shared" si="7"/>
        <v>13000</v>
      </c>
      <c r="H48" s="34"/>
      <c r="I48" s="34"/>
      <c r="J48" s="34"/>
      <c r="K48" s="34"/>
      <c r="L48" s="34"/>
      <c r="M48" s="34"/>
      <c r="N48" s="34"/>
      <c r="O48" s="34"/>
      <c r="P48" s="34"/>
      <c r="Q48" s="35">
        <f t="shared" si="8"/>
        <v>0</v>
      </c>
    </row>
    <row r="49" spans="1:17" ht="15.75">
      <c r="A49" s="157" t="s">
        <v>29</v>
      </c>
      <c r="B49" s="160"/>
      <c r="C49" s="34"/>
      <c r="D49" s="34"/>
      <c r="E49" s="34"/>
      <c r="F49" s="34"/>
      <c r="G49" s="161"/>
      <c r="H49" s="34"/>
      <c r="I49" s="34"/>
      <c r="J49" s="34"/>
      <c r="K49" s="34"/>
      <c r="L49" s="34"/>
      <c r="M49" s="34"/>
      <c r="N49" s="34"/>
      <c r="O49" s="34"/>
      <c r="P49" s="34"/>
      <c r="Q49" s="161"/>
    </row>
    <row r="50" spans="1:17">
      <c r="A50" s="159" t="s">
        <v>132</v>
      </c>
      <c r="B50" s="160">
        <f>SUM(B51:B52)</f>
        <v>5900</v>
      </c>
      <c r="C50" s="34">
        <f>SUM(C51:C52)</f>
        <v>5920</v>
      </c>
      <c r="D50" s="34"/>
      <c r="E50" s="34"/>
      <c r="F50" s="34"/>
      <c r="G50" s="35">
        <v>12160</v>
      </c>
      <c r="H50" s="34"/>
      <c r="I50" s="34"/>
      <c r="J50" s="34"/>
      <c r="K50" s="34"/>
      <c r="L50" s="34"/>
      <c r="M50" s="34"/>
      <c r="N50" s="34"/>
      <c r="O50" s="34"/>
      <c r="P50" s="34"/>
      <c r="Q50" s="35">
        <f t="shared" ref="Q50:Q63" si="9">SUM(H50:P50)</f>
        <v>0</v>
      </c>
    </row>
    <row r="51" spans="1:17">
      <c r="A51" s="180" t="s">
        <v>320</v>
      </c>
      <c r="B51" s="181">
        <v>2300</v>
      </c>
      <c r="C51" s="182">
        <v>2320</v>
      </c>
      <c r="D51" s="182"/>
      <c r="E51" s="182"/>
      <c r="F51" s="182"/>
      <c r="G51" s="182">
        <f t="shared" ref="G51:G52" si="10">SUM(B51:F51)</f>
        <v>4620</v>
      </c>
      <c r="H51" s="182"/>
      <c r="I51" s="182"/>
      <c r="J51" s="182"/>
      <c r="K51" s="182"/>
      <c r="L51" s="182"/>
      <c r="M51" s="182"/>
      <c r="N51" s="182"/>
      <c r="O51" s="182"/>
      <c r="P51" s="182"/>
      <c r="Q51" s="182"/>
    </row>
    <row r="52" spans="1:17">
      <c r="A52" s="180" t="s">
        <v>321</v>
      </c>
      <c r="B52" s="181">
        <v>3600</v>
      </c>
      <c r="C52" s="182">
        <v>3600</v>
      </c>
      <c r="D52" s="182"/>
      <c r="E52" s="182"/>
      <c r="F52" s="182"/>
      <c r="G52" s="182">
        <f t="shared" si="10"/>
        <v>7200</v>
      </c>
      <c r="H52" s="182"/>
      <c r="I52" s="182"/>
      <c r="J52" s="182"/>
      <c r="K52" s="182"/>
      <c r="L52" s="182"/>
      <c r="M52" s="182"/>
      <c r="N52" s="182"/>
      <c r="O52" s="182"/>
      <c r="P52" s="182"/>
      <c r="Q52" s="182"/>
    </row>
    <row r="53" spans="1:17">
      <c r="A53" s="159" t="s">
        <v>133</v>
      </c>
      <c r="B53" s="160">
        <f>SUM(B54:B56)</f>
        <v>12450</v>
      </c>
      <c r="C53" s="34">
        <f>SUM(C54:C56)</f>
        <v>8670</v>
      </c>
      <c r="D53" s="34"/>
      <c r="E53" s="34"/>
      <c r="F53" s="34"/>
      <c r="G53" s="35">
        <f>SUM(G54:G56)</f>
        <v>22020</v>
      </c>
      <c r="H53" s="34"/>
      <c r="I53" s="34"/>
      <c r="J53" s="34"/>
      <c r="K53" s="34"/>
      <c r="L53" s="34"/>
      <c r="M53" s="34"/>
      <c r="N53" s="34"/>
      <c r="O53" s="34"/>
      <c r="P53" s="34"/>
      <c r="Q53" s="35">
        <f t="shared" si="9"/>
        <v>0</v>
      </c>
    </row>
    <row r="54" spans="1:17">
      <c r="A54" s="183" t="s">
        <v>341</v>
      </c>
      <c r="B54" s="184">
        <v>5100</v>
      </c>
      <c r="C54" s="185">
        <v>3420</v>
      </c>
      <c r="D54" s="185"/>
      <c r="E54" s="185"/>
      <c r="F54" s="185"/>
      <c r="G54" s="185">
        <f>SUM(B54:F54)</f>
        <v>8520</v>
      </c>
      <c r="H54" s="185"/>
      <c r="I54" s="185"/>
      <c r="J54" s="185"/>
      <c r="K54" s="185"/>
      <c r="L54" s="185"/>
      <c r="M54" s="185"/>
      <c r="N54" s="185"/>
      <c r="O54" s="185"/>
      <c r="P54" s="185"/>
      <c r="Q54" s="185"/>
    </row>
    <row r="55" spans="1:17">
      <c r="A55" s="180" t="s">
        <v>325</v>
      </c>
      <c r="B55" s="181">
        <v>2500</v>
      </c>
      <c r="C55" s="182">
        <v>1500</v>
      </c>
      <c r="D55" s="182"/>
      <c r="E55" s="182"/>
      <c r="F55" s="182"/>
      <c r="G55" s="182">
        <f>SUM(B55:F55)</f>
        <v>4000</v>
      </c>
      <c r="H55" s="182"/>
      <c r="I55" s="182"/>
      <c r="J55" s="182"/>
      <c r="K55" s="182"/>
      <c r="L55" s="182"/>
      <c r="M55" s="182"/>
      <c r="N55" s="182"/>
      <c r="O55" s="182"/>
      <c r="P55" s="182"/>
      <c r="Q55" s="182"/>
    </row>
    <row r="56" spans="1:17">
      <c r="A56" s="180" t="s">
        <v>327</v>
      </c>
      <c r="B56" s="181">
        <v>4850</v>
      </c>
      <c r="C56" s="182">
        <v>3750</v>
      </c>
      <c r="D56" s="182">
        <v>900</v>
      </c>
      <c r="E56" s="182"/>
      <c r="F56" s="182"/>
      <c r="G56" s="182">
        <f>SUM(B56:F56)</f>
        <v>9500</v>
      </c>
      <c r="H56" s="182"/>
      <c r="I56" s="182"/>
      <c r="J56" s="182"/>
      <c r="K56" s="182"/>
      <c r="L56" s="182"/>
      <c r="M56" s="182"/>
      <c r="N56" s="182"/>
      <c r="O56" s="182"/>
      <c r="P56" s="182"/>
      <c r="Q56" s="182"/>
    </row>
    <row r="57" spans="1:17">
      <c r="A57" s="159" t="s">
        <v>131</v>
      </c>
      <c r="B57" s="160">
        <v>2200</v>
      </c>
      <c r="C57" s="34">
        <v>4620</v>
      </c>
      <c r="D57" s="34"/>
      <c r="E57" s="34"/>
      <c r="F57" s="34">
        <v>600</v>
      </c>
      <c r="G57" s="35">
        <f>SUM(B57:F57)</f>
        <v>7420</v>
      </c>
      <c r="H57" s="34"/>
      <c r="I57" s="34"/>
      <c r="J57" s="34"/>
      <c r="K57" s="34"/>
      <c r="L57" s="34"/>
      <c r="M57" s="34"/>
      <c r="N57" s="34"/>
      <c r="O57" s="34"/>
      <c r="P57" s="34"/>
      <c r="Q57" s="35">
        <f t="shared" si="9"/>
        <v>0</v>
      </c>
    </row>
    <row r="58" spans="1:17">
      <c r="A58" s="159" t="s">
        <v>107</v>
      </c>
      <c r="B58" s="160">
        <v>600</v>
      </c>
      <c r="C58" s="34"/>
      <c r="D58" s="34"/>
      <c r="E58" s="34"/>
      <c r="F58" s="34">
        <v>3900</v>
      </c>
      <c r="G58" s="35">
        <v>4500</v>
      </c>
      <c r="H58" s="34"/>
      <c r="I58" s="34"/>
      <c r="J58" s="34"/>
      <c r="K58" s="34"/>
      <c r="L58" s="34"/>
      <c r="M58" s="34"/>
      <c r="N58" s="34"/>
      <c r="O58" s="34"/>
      <c r="P58" s="34"/>
      <c r="Q58" s="35">
        <f t="shared" si="9"/>
        <v>0</v>
      </c>
    </row>
    <row r="59" spans="1:17">
      <c r="A59" s="159" t="s">
        <v>30</v>
      </c>
      <c r="B59" s="160"/>
      <c r="C59" s="34"/>
      <c r="D59" s="34"/>
      <c r="E59" s="34"/>
      <c r="F59" s="34">
        <v>1400</v>
      </c>
      <c r="G59" s="35">
        <v>1400</v>
      </c>
      <c r="H59" s="34"/>
      <c r="I59" s="34"/>
      <c r="J59" s="34"/>
      <c r="K59" s="34"/>
      <c r="L59" s="34"/>
      <c r="M59" s="34"/>
      <c r="N59" s="34"/>
      <c r="O59" s="34"/>
      <c r="P59" s="34"/>
      <c r="Q59" s="35">
        <f t="shared" si="9"/>
        <v>0</v>
      </c>
    </row>
    <row r="60" spans="1:17">
      <c r="A60" s="159" t="s">
        <v>33</v>
      </c>
      <c r="B60" s="160"/>
      <c r="C60" s="34"/>
      <c r="D60" s="34"/>
      <c r="E60" s="34"/>
      <c r="F60" s="34"/>
      <c r="G60" s="35">
        <v>1344</v>
      </c>
      <c r="H60" s="34"/>
      <c r="I60" s="34"/>
      <c r="J60" s="34"/>
      <c r="K60" s="34"/>
      <c r="L60" s="34"/>
      <c r="M60" s="34"/>
      <c r="N60" s="34"/>
      <c r="O60" s="34"/>
      <c r="P60" s="34"/>
      <c r="Q60" s="35">
        <f t="shared" si="9"/>
        <v>0</v>
      </c>
    </row>
    <row r="61" spans="1:17">
      <c r="A61" s="159" t="s">
        <v>141</v>
      </c>
      <c r="B61" s="160"/>
      <c r="C61" s="34"/>
      <c r="D61" s="34"/>
      <c r="E61" s="34"/>
      <c r="F61" s="34">
        <v>45200</v>
      </c>
      <c r="G61" s="35">
        <v>45200</v>
      </c>
      <c r="H61" s="34"/>
      <c r="I61" s="34"/>
      <c r="J61" s="34"/>
      <c r="K61" s="34"/>
      <c r="L61" s="34"/>
      <c r="M61" s="34"/>
      <c r="N61" s="34"/>
      <c r="O61" s="34"/>
      <c r="P61" s="34"/>
      <c r="Q61" s="35">
        <f t="shared" si="9"/>
        <v>0</v>
      </c>
    </row>
    <row r="62" spans="1:17">
      <c r="A62" s="159" t="s">
        <v>140</v>
      </c>
      <c r="B62" s="160"/>
      <c r="C62" s="34"/>
      <c r="D62" s="34"/>
      <c r="E62" s="34"/>
      <c r="F62" s="34">
        <v>6460</v>
      </c>
      <c r="G62" s="35">
        <v>6460</v>
      </c>
      <c r="H62" s="34"/>
      <c r="I62" s="34"/>
      <c r="J62" s="34"/>
      <c r="K62" s="34"/>
      <c r="L62" s="34"/>
      <c r="M62" s="34"/>
      <c r="N62" s="34"/>
      <c r="O62" s="34"/>
      <c r="P62" s="34"/>
      <c r="Q62" s="35">
        <f t="shared" si="9"/>
        <v>0</v>
      </c>
    </row>
    <row r="63" spans="1:17">
      <c r="A63" s="159" t="s">
        <v>126</v>
      </c>
      <c r="B63" s="160"/>
      <c r="C63" s="34"/>
      <c r="D63" s="34"/>
      <c r="E63" s="34"/>
      <c r="F63" s="34">
        <v>1200</v>
      </c>
      <c r="G63" s="35">
        <v>1200</v>
      </c>
      <c r="H63" s="34"/>
      <c r="I63" s="34"/>
      <c r="J63" s="34"/>
      <c r="K63" s="34"/>
      <c r="L63" s="34"/>
      <c r="M63" s="34"/>
      <c r="N63" s="34"/>
      <c r="O63" s="34"/>
      <c r="P63" s="34"/>
      <c r="Q63" s="35">
        <f t="shared" si="9"/>
        <v>0</v>
      </c>
    </row>
    <row r="64" spans="1:17">
      <c r="B64" s="186"/>
      <c r="C64" s="186"/>
      <c r="D64" s="186"/>
      <c r="E64" s="186"/>
      <c r="F64" s="186"/>
      <c r="Q64" s="30">
        <f>SUM(Q42:Q63,Q4:Q63)-Q8</f>
        <v>31642</v>
      </c>
    </row>
    <row r="65" spans="1:19">
      <c r="R65" s="30">
        <v>17000</v>
      </c>
      <c r="S65" s="30" t="s">
        <v>340</v>
      </c>
    </row>
    <row r="66" spans="1:19">
      <c r="B66" s="187"/>
      <c r="C66" s="187"/>
      <c r="D66" s="187"/>
      <c r="E66" s="187"/>
      <c r="F66" s="187"/>
      <c r="G66" s="187"/>
      <c r="H66" s="92" t="s">
        <v>339</v>
      </c>
      <c r="Q66" s="30">
        <v>26924</v>
      </c>
    </row>
    <row r="67" spans="1:19">
      <c r="B67" s="187"/>
      <c r="C67" s="187"/>
      <c r="D67" s="187"/>
      <c r="E67" s="187"/>
      <c r="F67" s="187"/>
      <c r="G67" s="187"/>
    </row>
    <row r="69" spans="1:19">
      <c r="F69" s="36"/>
    </row>
    <row r="70" spans="1:19">
      <c r="A70" s="36"/>
      <c r="B70" s="36"/>
    </row>
    <row r="74" spans="1:19">
      <c r="A74" s="21"/>
      <c r="B74"/>
      <c r="C74"/>
      <c r="D74"/>
      <c r="E74"/>
    </row>
    <row r="75" spans="1:19">
      <c r="A75" s="21"/>
      <c r="B75"/>
      <c r="C75"/>
      <c r="D75"/>
      <c r="E75"/>
    </row>
    <row r="76" spans="1:19">
      <c r="A76" s="21"/>
      <c r="B76"/>
      <c r="C76"/>
      <c r="D76"/>
      <c r="E76"/>
    </row>
    <row r="77" spans="1:19">
      <c r="B77"/>
      <c r="C77"/>
      <c r="D77"/>
      <c r="E77"/>
    </row>
  </sheetData>
  <mergeCells count="3">
    <mergeCell ref="A1:Q1"/>
    <mergeCell ref="B64:F64"/>
    <mergeCell ref="B66:G67"/>
  </mergeCells>
  <pageMargins left="0" right="0" top="0.43307086614173229" bottom="0.39370078740157483" header="0" footer="0"/>
  <pageSetup paperSize="9" orientation="landscape" verticalDpi="1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K323"/>
  <sheetViews>
    <sheetView workbookViewId="0">
      <selection activeCell="E230" sqref="E230"/>
    </sheetView>
  </sheetViews>
  <sheetFormatPr baseColWidth="10" defaultRowHeight="12.75"/>
  <cols>
    <col min="1" max="1" width="21.7109375" style="30" bestFit="1" customWidth="1"/>
    <col min="2" max="4" width="11.42578125" style="162"/>
    <col min="5" max="16384" width="11.42578125" style="30"/>
  </cols>
  <sheetData>
    <row r="2" spans="1:7">
      <c r="A2" s="30" t="s">
        <v>151</v>
      </c>
      <c r="F2" s="30" t="s">
        <v>171</v>
      </c>
    </row>
    <row r="3" spans="1:7">
      <c r="A3" s="92" t="s">
        <v>143</v>
      </c>
      <c r="B3" s="163">
        <v>600</v>
      </c>
      <c r="C3" s="164" t="s">
        <v>144</v>
      </c>
      <c r="D3" s="164">
        <v>3000</v>
      </c>
      <c r="F3" s="30" t="s">
        <v>172</v>
      </c>
      <c r="G3" s="30">
        <v>66</v>
      </c>
    </row>
    <row r="4" spans="1:7">
      <c r="A4" s="30" t="s">
        <v>268</v>
      </c>
      <c r="B4" s="136"/>
      <c r="C4" s="179"/>
      <c r="D4" s="179">
        <v>300</v>
      </c>
    </row>
    <row r="5" spans="1:7">
      <c r="A5" s="165" t="s">
        <v>269</v>
      </c>
      <c r="B5" s="136"/>
      <c r="C5" s="179"/>
      <c r="D5" s="166">
        <v>1500</v>
      </c>
    </row>
    <row r="6" spans="1:7">
      <c r="A6" s="167" t="s">
        <v>270</v>
      </c>
      <c r="B6" s="136"/>
      <c r="C6" s="179"/>
      <c r="D6" s="168">
        <v>1200</v>
      </c>
    </row>
    <row r="7" spans="1:7">
      <c r="A7" s="165" t="s">
        <v>145</v>
      </c>
      <c r="B7" s="136">
        <v>250</v>
      </c>
      <c r="C7" s="179" t="s">
        <v>146</v>
      </c>
      <c r="D7" s="166">
        <v>1250</v>
      </c>
      <c r="F7" s="30" t="s">
        <v>173</v>
      </c>
      <c r="G7" s="30">
        <v>93</v>
      </c>
    </row>
    <row r="8" spans="1:7">
      <c r="A8" s="167" t="s">
        <v>147</v>
      </c>
      <c r="B8" s="136">
        <v>150</v>
      </c>
      <c r="C8" s="179" t="s">
        <v>148</v>
      </c>
      <c r="D8" s="168">
        <v>2850</v>
      </c>
      <c r="F8" s="30" t="s">
        <v>174</v>
      </c>
      <c r="G8" s="30">
        <v>77</v>
      </c>
    </row>
    <row r="9" spans="1:7">
      <c r="A9" s="165" t="s">
        <v>149</v>
      </c>
      <c r="B9" s="136">
        <v>300</v>
      </c>
      <c r="C9" s="179"/>
      <c r="D9" s="166">
        <v>300</v>
      </c>
      <c r="F9" s="30" t="s">
        <v>175</v>
      </c>
      <c r="G9" s="30">
        <v>104</v>
      </c>
    </row>
    <row r="10" spans="1:7">
      <c r="A10" s="165" t="s">
        <v>158</v>
      </c>
      <c r="B10" s="136">
        <v>500</v>
      </c>
      <c r="C10" s="179"/>
      <c r="D10" s="166">
        <v>500</v>
      </c>
    </row>
    <row r="11" spans="1:7">
      <c r="D11" s="162">
        <f>SUM(D4:D10)</f>
        <v>7900</v>
      </c>
    </row>
    <row r="12" spans="1:7">
      <c r="A12" s="30" t="s">
        <v>137</v>
      </c>
    </row>
    <row r="13" spans="1:7">
      <c r="A13" s="92" t="s">
        <v>150</v>
      </c>
      <c r="B13" s="164">
        <v>500</v>
      </c>
      <c r="C13" s="164">
        <v>5</v>
      </c>
      <c r="D13" s="164">
        <v>2500</v>
      </c>
    </row>
    <row r="14" spans="1:7">
      <c r="A14" s="30" t="s">
        <v>38</v>
      </c>
      <c r="D14" s="162">
        <v>250</v>
      </c>
    </row>
    <row r="15" spans="1:7">
      <c r="A15" s="165" t="s">
        <v>47</v>
      </c>
      <c r="B15" s="136"/>
      <c r="D15" s="166">
        <v>1250</v>
      </c>
    </row>
    <row r="16" spans="1:7">
      <c r="A16" s="167" t="s">
        <v>271</v>
      </c>
      <c r="B16" s="136"/>
      <c r="D16" s="168">
        <v>1000</v>
      </c>
    </row>
    <row r="17" spans="1:4">
      <c r="A17" s="165" t="s">
        <v>145</v>
      </c>
      <c r="B17" s="136">
        <v>200</v>
      </c>
      <c r="C17" s="162">
        <v>3</v>
      </c>
      <c r="D17" s="166">
        <v>600</v>
      </c>
    </row>
    <row r="18" spans="1:4">
      <c r="A18" s="167" t="s">
        <v>272</v>
      </c>
      <c r="B18" s="136">
        <v>150</v>
      </c>
      <c r="C18" s="162">
        <v>6</v>
      </c>
      <c r="D18" s="168">
        <v>900</v>
      </c>
    </row>
    <row r="19" spans="1:4">
      <c r="A19" s="165" t="s">
        <v>149</v>
      </c>
      <c r="B19" s="136">
        <v>150</v>
      </c>
      <c r="D19" s="166">
        <v>150</v>
      </c>
    </row>
    <row r="20" spans="1:4">
      <c r="D20" s="162">
        <f>SUM(D14:D19)</f>
        <v>4150</v>
      </c>
    </row>
    <row r="22" spans="1:4">
      <c r="A22" s="30" t="s">
        <v>153</v>
      </c>
    </row>
    <row r="23" spans="1:4">
      <c r="A23" s="92" t="s">
        <v>150</v>
      </c>
      <c r="B23" s="164">
        <v>500</v>
      </c>
      <c r="C23" s="164">
        <v>5</v>
      </c>
      <c r="D23" s="164">
        <v>2500</v>
      </c>
    </row>
    <row r="24" spans="1:4">
      <c r="A24" s="30" t="s">
        <v>38</v>
      </c>
      <c r="D24" s="162">
        <v>250</v>
      </c>
    </row>
    <row r="25" spans="1:4">
      <c r="A25" s="165" t="s">
        <v>47</v>
      </c>
      <c r="B25" s="136"/>
      <c r="D25" s="166">
        <v>1250</v>
      </c>
    </row>
    <row r="26" spans="1:4">
      <c r="A26" s="167" t="s">
        <v>271</v>
      </c>
      <c r="B26" s="136"/>
      <c r="D26" s="168">
        <v>1000</v>
      </c>
    </row>
    <row r="27" spans="1:4">
      <c r="A27" s="165" t="s">
        <v>273</v>
      </c>
      <c r="B27" s="136">
        <v>200</v>
      </c>
      <c r="C27" s="162">
        <v>2</v>
      </c>
      <c r="D27" s="166">
        <v>400</v>
      </c>
    </row>
    <row r="28" spans="1:4">
      <c r="A28" s="167" t="s">
        <v>271</v>
      </c>
      <c r="B28" s="136">
        <v>150</v>
      </c>
      <c r="C28" s="162">
        <v>4</v>
      </c>
      <c r="D28" s="168">
        <v>600</v>
      </c>
    </row>
    <row r="29" spans="1:4">
      <c r="A29" s="165" t="s">
        <v>40</v>
      </c>
      <c r="B29" s="136">
        <v>100</v>
      </c>
      <c r="D29" s="166">
        <v>100</v>
      </c>
    </row>
    <row r="30" spans="1:4">
      <c r="D30" s="162">
        <f>SUM(D24:D29)</f>
        <v>3600</v>
      </c>
    </row>
    <row r="31" spans="1:4">
      <c r="A31" s="30" t="s">
        <v>154</v>
      </c>
    </row>
    <row r="32" spans="1:4">
      <c r="A32" s="92" t="s">
        <v>150</v>
      </c>
      <c r="B32" s="164">
        <v>500</v>
      </c>
      <c r="C32" s="164">
        <v>5</v>
      </c>
      <c r="D32" s="164">
        <v>2500</v>
      </c>
    </row>
    <row r="33" spans="1:4">
      <c r="A33" s="30" t="s">
        <v>38</v>
      </c>
      <c r="D33" s="162">
        <v>250</v>
      </c>
    </row>
    <row r="34" spans="1:4">
      <c r="A34" s="165" t="s">
        <v>47</v>
      </c>
      <c r="B34" s="136"/>
      <c r="D34" s="166">
        <v>1250</v>
      </c>
    </row>
    <row r="35" spans="1:4">
      <c r="A35" s="167" t="s">
        <v>271</v>
      </c>
      <c r="B35" s="136"/>
      <c r="D35" s="168">
        <v>1000</v>
      </c>
    </row>
    <row r="36" spans="1:4">
      <c r="A36" s="165" t="s">
        <v>274</v>
      </c>
      <c r="B36" s="136">
        <v>0</v>
      </c>
      <c r="C36" s="162">
        <v>0</v>
      </c>
      <c r="D36" s="166">
        <v>0</v>
      </c>
    </row>
    <row r="37" spans="1:4">
      <c r="A37" s="167" t="s">
        <v>271</v>
      </c>
      <c r="B37" s="136">
        <v>20</v>
      </c>
      <c r="C37" s="162">
        <v>7</v>
      </c>
      <c r="D37" s="168">
        <v>140</v>
      </c>
    </row>
    <row r="38" spans="1:4">
      <c r="A38" s="165" t="s">
        <v>275</v>
      </c>
      <c r="B38" s="136">
        <v>100</v>
      </c>
      <c r="D38" s="166">
        <v>100</v>
      </c>
    </row>
    <row r="39" spans="1:4">
      <c r="D39" s="162">
        <f>SUM(D33:D38)</f>
        <v>2740</v>
      </c>
    </row>
    <row r="41" spans="1:4">
      <c r="A41" s="30" t="s">
        <v>152</v>
      </c>
      <c r="B41" s="30"/>
      <c r="C41" s="30"/>
      <c r="D41" s="30"/>
    </row>
    <row r="42" spans="1:4">
      <c r="A42" s="92" t="s">
        <v>150</v>
      </c>
      <c r="B42" s="164">
        <v>500</v>
      </c>
      <c r="C42" s="164">
        <v>5</v>
      </c>
      <c r="D42" s="164">
        <v>2500</v>
      </c>
    </row>
    <row r="43" spans="1:4">
      <c r="A43" s="30" t="s">
        <v>38</v>
      </c>
      <c r="D43" s="162">
        <v>250</v>
      </c>
    </row>
    <row r="44" spans="1:4">
      <c r="A44" s="165" t="s">
        <v>47</v>
      </c>
      <c r="B44" s="136"/>
      <c r="D44" s="166">
        <v>1250</v>
      </c>
    </row>
    <row r="45" spans="1:4">
      <c r="A45" s="167" t="s">
        <v>271</v>
      </c>
      <c r="B45" s="136"/>
      <c r="D45" s="168">
        <v>1000</v>
      </c>
    </row>
    <row r="46" spans="1:4">
      <c r="A46" s="165" t="s">
        <v>273</v>
      </c>
      <c r="B46" s="136">
        <v>250</v>
      </c>
      <c r="C46" s="162">
        <v>4</v>
      </c>
      <c r="D46" s="166">
        <v>250</v>
      </c>
    </row>
    <row r="47" spans="1:4">
      <c r="A47" s="167" t="s">
        <v>271</v>
      </c>
      <c r="B47" s="136">
        <v>150</v>
      </c>
      <c r="C47" s="162">
        <v>9</v>
      </c>
      <c r="D47" s="168">
        <v>1350</v>
      </c>
    </row>
    <row r="48" spans="1:4">
      <c r="A48" s="165" t="s">
        <v>276</v>
      </c>
      <c r="B48" s="136">
        <v>300</v>
      </c>
      <c r="D48" s="166">
        <v>300</v>
      </c>
    </row>
    <row r="49" spans="1:6">
      <c r="A49" s="30" t="s">
        <v>155</v>
      </c>
      <c r="B49" s="162">
        <v>250</v>
      </c>
      <c r="C49" s="162">
        <v>3</v>
      </c>
      <c r="D49" s="162">
        <v>750</v>
      </c>
    </row>
    <row r="50" spans="1:6">
      <c r="A50" s="30" t="s">
        <v>158</v>
      </c>
      <c r="B50" s="136">
        <v>500</v>
      </c>
      <c r="D50" s="162">
        <v>500</v>
      </c>
    </row>
    <row r="51" spans="1:6">
      <c r="B51" s="30"/>
      <c r="C51" s="30"/>
      <c r="D51" s="162">
        <f>SUM(D43:D50)</f>
        <v>5650</v>
      </c>
    </row>
    <row r="52" spans="1:6">
      <c r="B52" s="30"/>
      <c r="C52" s="30"/>
      <c r="D52" s="30"/>
    </row>
    <row r="53" spans="1:6">
      <c r="A53" s="30" t="s">
        <v>156</v>
      </c>
      <c r="B53" s="30"/>
      <c r="C53" s="30"/>
      <c r="D53" s="30"/>
    </row>
    <row r="54" spans="1:6">
      <c r="A54" s="92" t="s">
        <v>150</v>
      </c>
      <c r="B54" s="164">
        <v>500</v>
      </c>
      <c r="C54" s="164">
        <v>5</v>
      </c>
      <c r="D54" s="164">
        <v>2500</v>
      </c>
    </row>
    <row r="55" spans="1:6">
      <c r="A55" s="30" t="s">
        <v>38</v>
      </c>
      <c r="D55" s="162">
        <v>250</v>
      </c>
    </row>
    <row r="56" spans="1:6">
      <c r="A56" s="165" t="s">
        <v>47</v>
      </c>
      <c r="B56" s="136"/>
      <c r="D56" s="166">
        <v>1250</v>
      </c>
    </row>
    <row r="57" spans="1:6">
      <c r="A57" s="167" t="s">
        <v>271</v>
      </c>
      <c r="B57" s="136"/>
      <c r="D57" s="168">
        <v>1000</v>
      </c>
    </row>
    <row r="58" spans="1:6">
      <c r="A58" s="167" t="s">
        <v>157</v>
      </c>
      <c r="B58" s="30"/>
      <c r="C58" s="30"/>
      <c r="D58" s="168">
        <f>150+250</f>
        <v>400</v>
      </c>
    </row>
    <row r="59" spans="1:6">
      <c r="A59" s="165" t="s">
        <v>273</v>
      </c>
      <c r="B59" s="136">
        <v>250</v>
      </c>
      <c r="C59" s="162">
        <v>5</v>
      </c>
      <c r="D59" s="166">
        <v>1250</v>
      </c>
    </row>
    <row r="60" spans="1:6">
      <c r="A60" s="167" t="s">
        <v>271</v>
      </c>
      <c r="B60" s="136">
        <v>150</v>
      </c>
      <c r="C60" s="162">
        <v>17</v>
      </c>
      <c r="D60" s="168">
        <v>2550</v>
      </c>
      <c r="F60" s="169"/>
    </row>
    <row r="61" spans="1:6">
      <c r="A61" s="165" t="s">
        <v>276</v>
      </c>
      <c r="B61" s="136">
        <v>600</v>
      </c>
      <c r="D61" s="166">
        <v>600</v>
      </c>
      <c r="F61" s="169"/>
    </row>
    <row r="62" spans="1:6">
      <c r="A62" s="30" t="s">
        <v>155</v>
      </c>
      <c r="B62" s="162">
        <v>250</v>
      </c>
      <c r="C62" s="162">
        <v>3</v>
      </c>
      <c r="D62" s="162">
        <v>750</v>
      </c>
      <c r="E62" s="165">
        <v>600</v>
      </c>
      <c r="F62" s="170">
        <v>150</v>
      </c>
    </row>
    <row r="63" spans="1:6">
      <c r="A63" s="30" t="s">
        <v>158</v>
      </c>
      <c r="B63" s="136">
        <v>500</v>
      </c>
      <c r="D63" s="166">
        <v>500</v>
      </c>
    </row>
    <row r="64" spans="1:6">
      <c r="B64" s="30"/>
      <c r="C64" s="30"/>
      <c r="D64" s="162">
        <f>SUM(D55:D63)</f>
        <v>8550</v>
      </c>
      <c r="E64" s="30">
        <f>SUM(D56,D59,D61,D63,E62)</f>
        <v>4200</v>
      </c>
      <c r="F64" s="30">
        <f>SUM(D57,D58,D60,F62)</f>
        <v>4100</v>
      </c>
    </row>
    <row r="66" spans="1:8">
      <c r="A66" s="30" t="s">
        <v>160</v>
      </c>
    </row>
    <row r="67" spans="1:8">
      <c r="A67" s="165" t="s">
        <v>161</v>
      </c>
      <c r="B67" s="162">
        <v>250</v>
      </c>
      <c r="C67" s="162">
        <v>1</v>
      </c>
      <c r="D67" s="166">
        <v>250</v>
      </c>
    </row>
    <row r="68" spans="1:8">
      <c r="A68" s="165" t="s">
        <v>162</v>
      </c>
      <c r="B68" s="162">
        <v>300</v>
      </c>
      <c r="C68" s="162">
        <v>6</v>
      </c>
      <c r="D68" s="166">
        <v>1800</v>
      </c>
    </row>
    <row r="69" spans="1:8">
      <c r="A69" s="170" t="s">
        <v>163</v>
      </c>
      <c r="B69" s="162">
        <v>60</v>
      </c>
      <c r="C69" s="162">
        <v>5</v>
      </c>
      <c r="D69" s="171">
        <v>300</v>
      </c>
      <c r="F69" s="30" t="s">
        <v>277</v>
      </c>
      <c r="G69" s="30" t="s">
        <v>278</v>
      </c>
      <c r="H69" s="30">
        <v>300</v>
      </c>
    </row>
    <row r="70" spans="1:8">
      <c r="A70" s="170" t="s">
        <v>164</v>
      </c>
      <c r="B70" s="162">
        <v>35</v>
      </c>
      <c r="C70" s="162">
        <v>30</v>
      </c>
      <c r="D70" s="171">
        <v>1050</v>
      </c>
      <c r="E70" s="30" t="s">
        <v>279</v>
      </c>
      <c r="F70" s="30" t="s">
        <v>277</v>
      </c>
      <c r="G70" s="30" t="s">
        <v>280</v>
      </c>
      <c r="H70" s="30">
        <v>1050</v>
      </c>
    </row>
    <row r="71" spans="1:8">
      <c r="A71" s="170" t="s">
        <v>165</v>
      </c>
      <c r="B71" s="162">
        <v>35</v>
      </c>
      <c r="C71" s="162">
        <v>42</v>
      </c>
      <c r="D71" s="171">
        <v>1475</v>
      </c>
    </row>
    <row r="72" spans="1:8">
      <c r="A72" s="165" t="s">
        <v>166</v>
      </c>
      <c r="B72" s="162">
        <v>600</v>
      </c>
      <c r="C72" s="162">
        <v>1</v>
      </c>
      <c r="D72" s="166">
        <v>600</v>
      </c>
    </row>
    <row r="73" spans="1:8">
      <c r="A73" s="30" t="s">
        <v>281</v>
      </c>
      <c r="B73" s="162">
        <v>100</v>
      </c>
      <c r="C73" s="162">
        <v>6</v>
      </c>
      <c r="D73" s="172">
        <v>600</v>
      </c>
    </row>
    <row r="74" spans="1:8">
      <c r="A74" s="30" t="s">
        <v>282</v>
      </c>
      <c r="D74" s="172">
        <v>25</v>
      </c>
    </row>
    <row r="75" spans="1:8">
      <c r="D75" s="162">
        <f>SUM(D67:D74)</f>
        <v>6100</v>
      </c>
      <c r="E75" s="162"/>
    </row>
    <row r="77" spans="1:8">
      <c r="A77" s="30" t="s">
        <v>238</v>
      </c>
    </row>
    <row r="78" spans="1:8">
      <c r="A78" s="165" t="s">
        <v>273</v>
      </c>
      <c r="B78" s="162">
        <v>300</v>
      </c>
      <c r="C78" s="162">
        <v>2</v>
      </c>
      <c r="D78" s="166">
        <v>600</v>
      </c>
    </row>
    <row r="79" spans="1:8">
      <c r="A79" s="165" t="s">
        <v>162</v>
      </c>
      <c r="B79" s="162">
        <v>400</v>
      </c>
      <c r="C79" s="162">
        <v>8</v>
      </c>
      <c r="D79" s="166">
        <v>3200</v>
      </c>
    </row>
    <row r="80" spans="1:8">
      <c r="A80" s="170" t="s">
        <v>283</v>
      </c>
      <c r="B80" s="162">
        <v>75</v>
      </c>
      <c r="C80" s="162">
        <v>12</v>
      </c>
      <c r="D80" s="171">
        <v>900</v>
      </c>
    </row>
    <row r="81" spans="1:5">
      <c r="A81" s="170" t="s">
        <v>164</v>
      </c>
      <c r="B81" s="162">
        <v>50</v>
      </c>
      <c r="C81" s="162">
        <v>48</v>
      </c>
      <c r="D81" s="171">
        <v>2400</v>
      </c>
    </row>
    <row r="82" spans="1:5">
      <c r="A82" s="170" t="s">
        <v>165</v>
      </c>
      <c r="B82" s="162">
        <v>50</v>
      </c>
      <c r="C82" s="162">
        <v>70</v>
      </c>
      <c r="D82" s="171">
        <v>3500</v>
      </c>
    </row>
    <row r="83" spans="1:5">
      <c r="A83" s="165" t="s">
        <v>166</v>
      </c>
      <c r="B83" s="162">
        <v>760</v>
      </c>
      <c r="C83" s="162">
        <v>2</v>
      </c>
      <c r="D83" s="166">
        <v>1520</v>
      </c>
    </row>
    <row r="84" spans="1:5">
      <c r="A84" s="30" t="s">
        <v>284</v>
      </c>
      <c r="B84" s="162">
        <v>25</v>
      </c>
      <c r="C84" s="162">
        <v>8</v>
      </c>
      <c r="D84" s="172">
        <v>200</v>
      </c>
    </row>
    <row r="85" spans="1:5">
      <c r="A85" s="30" t="s">
        <v>282</v>
      </c>
      <c r="B85" s="162">
        <v>10</v>
      </c>
      <c r="C85" s="162">
        <v>8</v>
      </c>
      <c r="D85" s="172">
        <v>80</v>
      </c>
    </row>
    <row r="86" spans="1:5">
      <c r="A86" s="30" t="s">
        <v>285</v>
      </c>
      <c r="B86" s="162">
        <v>10</v>
      </c>
      <c r="C86" s="162">
        <v>40</v>
      </c>
      <c r="D86" s="172">
        <v>400</v>
      </c>
    </row>
    <row r="87" spans="1:5">
      <c r="D87" s="162">
        <f>SUM(D78:D86)</f>
        <v>12800</v>
      </c>
      <c r="E87" s="162"/>
    </row>
    <row r="88" spans="1:5">
      <c r="A88" s="30" t="s">
        <v>234</v>
      </c>
    </row>
    <row r="89" spans="1:5">
      <c r="A89" s="165" t="s">
        <v>273</v>
      </c>
      <c r="B89" s="162">
        <v>150</v>
      </c>
      <c r="C89" s="162">
        <v>2</v>
      </c>
      <c r="D89" s="166">
        <v>300</v>
      </c>
    </row>
    <row r="90" spans="1:5">
      <c r="A90" s="165" t="s">
        <v>162</v>
      </c>
      <c r="B90" s="162">
        <v>270</v>
      </c>
      <c r="C90" s="162">
        <v>8</v>
      </c>
      <c r="D90" s="166">
        <v>2160</v>
      </c>
    </row>
    <row r="91" spans="1:5">
      <c r="A91" s="170" t="s">
        <v>283</v>
      </c>
      <c r="B91" s="197">
        <v>370</v>
      </c>
      <c r="C91" s="197">
        <v>3</v>
      </c>
      <c r="D91" s="198">
        <v>1110</v>
      </c>
    </row>
    <row r="92" spans="1:5">
      <c r="A92" s="170" t="s">
        <v>164</v>
      </c>
      <c r="B92" s="197"/>
      <c r="C92" s="197"/>
      <c r="D92" s="198"/>
    </row>
    <row r="93" spans="1:5">
      <c r="A93" s="170" t="s">
        <v>165</v>
      </c>
      <c r="B93" s="162">
        <v>50</v>
      </c>
      <c r="C93" s="162">
        <v>30</v>
      </c>
      <c r="D93" s="171">
        <v>1500</v>
      </c>
    </row>
    <row r="94" spans="1:5">
      <c r="A94" s="165" t="s">
        <v>286</v>
      </c>
      <c r="B94" s="162">
        <v>60</v>
      </c>
      <c r="C94" s="162">
        <v>4</v>
      </c>
      <c r="D94" s="166">
        <v>240</v>
      </c>
    </row>
    <row r="95" spans="1:5">
      <c r="A95" s="30" t="s">
        <v>284</v>
      </c>
      <c r="B95" s="162">
        <v>35</v>
      </c>
      <c r="C95" s="162">
        <v>0</v>
      </c>
      <c r="D95" s="172">
        <v>0</v>
      </c>
    </row>
    <row r="96" spans="1:5">
      <c r="A96" s="30" t="s">
        <v>282</v>
      </c>
      <c r="B96" s="162">
        <v>6</v>
      </c>
      <c r="C96" s="162">
        <v>8</v>
      </c>
      <c r="D96" s="172">
        <v>48</v>
      </c>
    </row>
    <row r="97" spans="1:5">
      <c r="A97" s="30" t="s">
        <v>285</v>
      </c>
      <c r="B97" s="162">
        <v>6</v>
      </c>
      <c r="C97" s="162">
        <v>24</v>
      </c>
      <c r="D97" s="172">
        <v>144</v>
      </c>
    </row>
    <row r="98" spans="1:5">
      <c r="D98" s="162">
        <f>SUM(D89:D97)</f>
        <v>5502</v>
      </c>
      <c r="E98" s="162"/>
    </row>
    <row r="99" spans="1:5">
      <c r="A99" s="30" t="s">
        <v>297</v>
      </c>
    </row>
    <row r="100" spans="1:5">
      <c r="A100" s="165" t="s">
        <v>273</v>
      </c>
      <c r="B100" s="162">
        <v>325</v>
      </c>
      <c r="C100" s="162">
        <v>2</v>
      </c>
      <c r="D100" s="166">
        <v>650</v>
      </c>
    </row>
    <row r="101" spans="1:5">
      <c r="A101" s="165" t="s">
        <v>162</v>
      </c>
      <c r="B101" s="162">
        <v>400</v>
      </c>
      <c r="C101" s="162">
        <v>6</v>
      </c>
      <c r="D101" s="166">
        <v>2400</v>
      </c>
    </row>
    <row r="102" spans="1:5">
      <c r="A102" s="170" t="s">
        <v>283</v>
      </c>
      <c r="B102" s="162">
        <v>65</v>
      </c>
      <c r="C102" s="162">
        <v>14</v>
      </c>
      <c r="D102" s="171">
        <v>910</v>
      </c>
    </row>
    <row r="103" spans="1:5">
      <c r="A103" s="170" t="s">
        <v>164</v>
      </c>
      <c r="B103" s="162">
        <v>50</v>
      </c>
      <c r="C103" s="162">
        <v>42</v>
      </c>
      <c r="D103" s="171">
        <v>2100</v>
      </c>
    </row>
    <row r="104" spans="1:5">
      <c r="A104" s="170" t="s">
        <v>165</v>
      </c>
      <c r="B104" s="162">
        <v>35</v>
      </c>
      <c r="C104" s="162">
        <v>56</v>
      </c>
      <c r="D104" s="171">
        <v>1960</v>
      </c>
      <c r="E104" s="30">
        <f>SUM(D102:D104)</f>
        <v>4970</v>
      </c>
    </row>
    <row r="105" spans="1:5">
      <c r="A105" s="165" t="s">
        <v>276</v>
      </c>
      <c r="B105" s="162">
        <v>600</v>
      </c>
      <c r="C105" s="162">
        <v>2</v>
      </c>
      <c r="D105" s="166">
        <v>1200</v>
      </c>
    </row>
    <row r="106" spans="1:5">
      <c r="A106" s="30" t="s">
        <v>284</v>
      </c>
      <c r="B106" s="162">
        <v>40</v>
      </c>
      <c r="C106" s="162">
        <v>6</v>
      </c>
      <c r="D106" s="172">
        <v>240</v>
      </c>
    </row>
    <row r="107" spans="1:5">
      <c r="A107" s="30" t="s">
        <v>282</v>
      </c>
      <c r="D107" s="172"/>
    </row>
    <row r="108" spans="1:5">
      <c r="A108" s="30" t="s">
        <v>298</v>
      </c>
      <c r="B108" s="162">
        <v>15</v>
      </c>
      <c r="C108" s="162">
        <v>30</v>
      </c>
      <c r="D108" s="172">
        <v>420</v>
      </c>
    </row>
    <row r="109" spans="1:5">
      <c r="D109" s="162">
        <f>SUM(D100:D108)</f>
        <v>9880</v>
      </c>
      <c r="E109" s="162"/>
    </row>
    <row r="110" spans="1:5">
      <c r="E110" s="162"/>
    </row>
    <row r="111" spans="1:5">
      <c r="A111" s="30" t="s">
        <v>248</v>
      </c>
    </row>
    <row r="112" spans="1:5">
      <c r="A112" s="165" t="s">
        <v>273</v>
      </c>
      <c r="B112" s="162">
        <v>350</v>
      </c>
      <c r="C112" s="162">
        <v>2</v>
      </c>
      <c r="D112" s="166">
        <v>700</v>
      </c>
    </row>
    <row r="113" spans="1:5">
      <c r="A113" s="165" t="s">
        <v>162</v>
      </c>
      <c r="B113" s="162">
        <v>435</v>
      </c>
      <c r="C113" s="162">
        <v>8</v>
      </c>
      <c r="D113" s="166">
        <v>3480</v>
      </c>
    </row>
    <row r="114" spans="1:5">
      <c r="A114" s="170" t="s">
        <v>283</v>
      </c>
      <c r="B114" s="162">
        <v>65</v>
      </c>
      <c r="C114" s="162">
        <v>14</v>
      </c>
      <c r="D114" s="171">
        <v>900</v>
      </c>
    </row>
    <row r="115" spans="1:5">
      <c r="A115" s="170" t="s">
        <v>164</v>
      </c>
      <c r="B115" s="162">
        <v>50</v>
      </c>
      <c r="C115" s="162">
        <v>56</v>
      </c>
      <c r="D115" s="171">
        <v>2800</v>
      </c>
    </row>
    <row r="116" spans="1:5">
      <c r="A116" s="170" t="s">
        <v>165</v>
      </c>
      <c r="B116" s="162">
        <v>35</v>
      </c>
      <c r="C116" s="162">
        <v>70</v>
      </c>
      <c r="D116" s="171">
        <v>2450</v>
      </c>
      <c r="E116" s="30">
        <f>SUM(D114:D116)</f>
        <v>6150</v>
      </c>
    </row>
    <row r="117" spans="1:5">
      <c r="A117" s="165" t="s">
        <v>276</v>
      </c>
      <c r="B117" s="162">
        <v>600</v>
      </c>
      <c r="C117" s="162">
        <v>2</v>
      </c>
      <c r="D117" s="166">
        <v>1200</v>
      </c>
      <c r="E117" s="30">
        <f>SUM(D112,D113,D117)</f>
        <v>5380</v>
      </c>
    </row>
    <row r="118" spans="1:5">
      <c r="A118" s="30" t="s">
        <v>284</v>
      </c>
      <c r="B118" s="162">
        <v>40</v>
      </c>
      <c r="C118" s="162">
        <v>8</v>
      </c>
      <c r="D118" s="172">
        <v>320</v>
      </c>
    </row>
    <row r="119" spans="1:5">
      <c r="A119" s="30" t="s">
        <v>282</v>
      </c>
      <c r="D119" s="172"/>
    </row>
    <row r="120" spans="1:5">
      <c r="A120" s="30" t="s">
        <v>298</v>
      </c>
      <c r="B120" s="162">
        <v>10</v>
      </c>
      <c r="C120" s="162">
        <v>40</v>
      </c>
      <c r="D120" s="172">
        <v>400</v>
      </c>
    </row>
    <row r="121" spans="1:5">
      <c r="D121" s="162">
        <f>SUM(D112:D120)</f>
        <v>12250</v>
      </c>
      <c r="E121" s="162"/>
    </row>
    <row r="122" spans="1:5">
      <c r="A122" s="30" t="s">
        <v>299</v>
      </c>
    </row>
    <row r="123" spans="1:5">
      <c r="A123" s="165" t="s">
        <v>273</v>
      </c>
      <c r="B123" s="162">
        <v>350</v>
      </c>
      <c r="C123" s="162">
        <v>1</v>
      </c>
      <c r="D123" s="166">
        <v>350</v>
      </c>
    </row>
    <row r="124" spans="1:5">
      <c r="A124" s="165" t="s">
        <v>162</v>
      </c>
      <c r="B124" s="162">
        <v>435</v>
      </c>
      <c r="C124" s="162">
        <v>3</v>
      </c>
      <c r="D124" s="166">
        <v>1300</v>
      </c>
    </row>
    <row r="125" spans="1:5">
      <c r="A125" s="170" t="s">
        <v>283</v>
      </c>
      <c r="B125" s="162">
        <v>65</v>
      </c>
      <c r="C125" s="162">
        <v>5</v>
      </c>
      <c r="D125" s="171">
        <v>325</v>
      </c>
    </row>
    <row r="126" spans="1:5">
      <c r="A126" s="170" t="s">
        <v>164</v>
      </c>
      <c r="B126" s="162">
        <v>50</v>
      </c>
      <c r="C126" s="162">
        <v>15</v>
      </c>
      <c r="D126" s="171">
        <v>750</v>
      </c>
    </row>
    <row r="127" spans="1:5">
      <c r="A127" s="170" t="s">
        <v>165</v>
      </c>
      <c r="B127" s="162">
        <v>35</v>
      </c>
      <c r="C127" s="162">
        <v>20</v>
      </c>
      <c r="D127" s="171">
        <v>700</v>
      </c>
      <c r="E127" s="30">
        <f>SUM(D125:D127)</f>
        <v>1775</v>
      </c>
    </row>
    <row r="128" spans="1:5">
      <c r="A128" s="165" t="s">
        <v>276</v>
      </c>
      <c r="B128" s="162">
        <v>600</v>
      </c>
      <c r="C128" s="162">
        <v>1</v>
      </c>
      <c r="D128" s="166">
        <v>600</v>
      </c>
      <c r="E128" s="30">
        <f>SUM(D123,D124,D128)</f>
        <v>2250</v>
      </c>
    </row>
    <row r="129" spans="1:5">
      <c r="A129" s="30" t="s">
        <v>284</v>
      </c>
      <c r="D129" s="172">
        <v>120</v>
      </c>
    </row>
    <row r="130" spans="1:5">
      <c r="A130" s="30" t="s">
        <v>282</v>
      </c>
      <c r="D130" s="172"/>
    </row>
    <row r="131" spans="1:5">
      <c r="A131" s="30" t="s">
        <v>298</v>
      </c>
      <c r="B131" s="162">
        <v>15</v>
      </c>
      <c r="C131" s="162">
        <v>15</v>
      </c>
      <c r="D131" s="172">
        <v>220</v>
      </c>
    </row>
    <row r="132" spans="1:5">
      <c r="D132" s="162">
        <f>SUM(D123:D131)</f>
        <v>4365</v>
      </c>
      <c r="E132" s="162"/>
    </row>
    <row r="133" spans="1:5">
      <c r="A133" s="30" t="s">
        <v>247</v>
      </c>
    </row>
    <row r="134" spans="1:5">
      <c r="A134" s="165" t="s">
        <v>273</v>
      </c>
      <c r="B134" s="162">
        <v>350</v>
      </c>
      <c r="C134" s="162">
        <v>2</v>
      </c>
      <c r="D134" s="166">
        <v>700</v>
      </c>
    </row>
    <row r="135" spans="1:5">
      <c r="A135" s="165" t="s">
        <v>162</v>
      </c>
      <c r="B135" s="162">
        <v>450</v>
      </c>
      <c r="C135" s="162">
        <v>7</v>
      </c>
      <c r="D135" s="166">
        <v>3150</v>
      </c>
    </row>
    <row r="136" spans="1:5">
      <c r="A136" s="170" t="s">
        <v>283</v>
      </c>
      <c r="B136" s="162">
        <v>65</v>
      </c>
      <c r="C136" s="162">
        <v>14</v>
      </c>
      <c r="D136" s="171">
        <v>920</v>
      </c>
    </row>
    <row r="137" spans="1:5">
      <c r="A137" s="170" t="s">
        <v>164</v>
      </c>
      <c r="B137" s="162">
        <v>50</v>
      </c>
      <c r="C137" s="162">
        <v>49</v>
      </c>
      <c r="D137" s="171">
        <v>2450</v>
      </c>
    </row>
    <row r="138" spans="1:5">
      <c r="A138" s="170" t="s">
        <v>165</v>
      </c>
      <c r="B138" s="162">
        <v>50</v>
      </c>
      <c r="C138" s="162">
        <v>63</v>
      </c>
      <c r="D138" s="171">
        <v>3150</v>
      </c>
      <c r="E138" s="30">
        <f>SUM(D136:D138)</f>
        <v>6520</v>
      </c>
    </row>
    <row r="139" spans="1:5">
      <c r="A139" s="165" t="s">
        <v>276</v>
      </c>
      <c r="D139" s="166"/>
      <c r="E139" s="30">
        <f>SUM(D134,D135,D139)</f>
        <v>3850</v>
      </c>
    </row>
    <row r="140" spans="1:5">
      <c r="A140" s="30" t="s">
        <v>284</v>
      </c>
      <c r="B140" s="162">
        <v>100</v>
      </c>
      <c r="C140" s="162">
        <v>7</v>
      </c>
      <c r="D140" s="172">
        <v>700</v>
      </c>
    </row>
    <row r="141" spans="1:5">
      <c r="A141" s="30" t="s">
        <v>282</v>
      </c>
      <c r="D141" s="172"/>
    </row>
    <row r="142" spans="1:5">
      <c r="A142" s="30" t="s">
        <v>298</v>
      </c>
      <c r="B142" s="162">
        <v>15</v>
      </c>
      <c r="C142" s="162">
        <v>42</v>
      </c>
      <c r="D142" s="172">
        <v>630</v>
      </c>
    </row>
    <row r="143" spans="1:5">
      <c r="D143" s="162">
        <f>SUM(D134:D142)</f>
        <v>11700</v>
      </c>
      <c r="E143" s="162">
        <v>11700</v>
      </c>
    </row>
    <row r="144" spans="1:5">
      <c r="A144" s="30" t="s">
        <v>300</v>
      </c>
    </row>
    <row r="145" spans="1:6">
      <c r="A145" s="165" t="s">
        <v>273</v>
      </c>
      <c r="D145" s="166"/>
    </row>
    <row r="146" spans="1:6">
      <c r="A146" s="165" t="s">
        <v>162</v>
      </c>
      <c r="B146" s="162">
        <v>450</v>
      </c>
      <c r="C146" s="162">
        <v>2</v>
      </c>
      <c r="D146" s="166">
        <v>900</v>
      </c>
    </row>
    <row r="147" spans="1:6">
      <c r="A147" s="170" t="s">
        <v>283</v>
      </c>
      <c r="D147" s="171"/>
    </row>
    <row r="148" spans="1:6">
      <c r="A148" s="170" t="s">
        <v>164</v>
      </c>
      <c r="D148" s="171"/>
    </row>
    <row r="149" spans="1:6">
      <c r="A149" s="170" t="s">
        <v>165</v>
      </c>
      <c r="B149" s="162">
        <v>25</v>
      </c>
      <c r="C149" s="162">
        <v>12</v>
      </c>
      <c r="D149" s="171">
        <v>300</v>
      </c>
      <c r="E149" s="30">
        <f>SUM(D147:D149)</f>
        <v>300</v>
      </c>
    </row>
    <row r="150" spans="1:6">
      <c r="A150" s="165" t="s">
        <v>276</v>
      </c>
      <c r="D150" s="166"/>
      <c r="E150" s="30">
        <f>SUM(D145,D146,D150)</f>
        <v>900</v>
      </c>
    </row>
    <row r="151" spans="1:6">
      <c r="A151" s="30" t="s">
        <v>284</v>
      </c>
      <c r="D151" s="172"/>
    </row>
    <row r="152" spans="1:6">
      <c r="A152" s="30" t="s">
        <v>282</v>
      </c>
      <c r="D152" s="172"/>
    </row>
    <row r="153" spans="1:6">
      <c r="A153" s="30" t="s">
        <v>298</v>
      </c>
      <c r="D153" s="172"/>
    </row>
    <row r="154" spans="1:6">
      <c r="D154" s="162">
        <f>SUM(D145:D153)</f>
        <v>1200</v>
      </c>
      <c r="E154" s="162">
        <v>1200</v>
      </c>
    </row>
    <row r="155" spans="1:6">
      <c r="A155" s="30" t="s">
        <v>301</v>
      </c>
    </row>
    <row r="156" spans="1:6">
      <c r="A156" s="165" t="s">
        <v>273</v>
      </c>
      <c r="B156" s="162">
        <v>200</v>
      </c>
      <c r="C156" s="162">
        <v>1</v>
      </c>
      <c r="D156" s="166">
        <v>200</v>
      </c>
    </row>
    <row r="157" spans="1:6">
      <c r="A157" s="165" t="s">
        <v>162</v>
      </c>
      <c r="B157" s="162">
        <v>240</v>
      </c>
      <c r="C157" s="162">
        <v>4</v>
      </c>
      <c r="D157" s="166">
        <v>960</v>
      </c>
    </row>
    <row r="158" spans="1:6">
      <c r="A158" s="170" t="s">
        <v>283</v>
      </c>
      <c r="B158" s="162">
        <v>90</v>
      </c>
      <c r="C158" s="162">
        <v>6</v>
      </c>
      <c r="D158" s="171">
        <v>540</v>
      </c>
      <c r="F158" s="30" t="s">
        <v>302</v>
      </c>
    </row>
    <row r="159" spans="1:6">
      <c r="A159" s="170" t="s">
        <v>164</v>
      </c>
      <c r="B159" s="162">
        <v>60</v>
      </c>
      <c r="C159" s="162">
        <v>24</v>
      </c>
      <c r="D159" s="171">
        <v>1440</v>
      </c>
    </row>
    <row r="160" spans="1:6">
      <c r="A160" s="170" t="s">
        <v>165</v>
      </c>
      <c r="B160" s="162">
        <v>40</v>
      </c>
      <c r="C160" s="162">
        <v>30</v>
      </c>
      <c r="D160" s="171">
        <v>1200</v>
      </c>
      <c r="E160" s="30">
        <f>SUM(D158:D160)</f>
        <v>3180</v>
      </c>
    </row>
    <row r="161" spans="1:6">
      <c r="A161" s="165" t="s">
        <v>276</v>
      </c>
      <c r="B161" s="162">
        <v>450</v>
      </c>
      <c r="C161" s="162">
        <v>1</v>
      </c>
      <c r="D161" s="166">
        <v>450</v>
      </c>
      <c r="E161" s="30">
        <f>SUM(D156,D157,D161)</f>
        <v>1610</v>
      </c>
    </row>
    <row r="162" spans="1:6">
      <c r="A162" s="30" t="s">
        <v>284</v>
      </c>
      <c r="B162" s="164">
        <v>30</v>
      </c>
      <c r="C162" s="162">
        <v>4</v>
      </c>
      <c r="D162" s="172">
        <v>120</v>
      </c>
    </row>
    <row r="163" spans="1:6">
      <c r="A163" s="30" t="s">
        <v>282</v>
      </c>
      <c r="D163" s="172"/>
    </row>
    <row r="164" spans="1:6">
      <c r="A164" s="30" t="s">
        <v>298</v>
      </c>
      <c r="B164" s="162">
        <v>6</v>
      </c>
      <c r="C164" s="162">
        <v>16</v>
      </c>
      <c r="D164" s="172">
        <v>90</v>
      </c>
    </row>
    <row r="165" spans="1:6">
      <c r="D165" s="162">
        <f>SUM(D156:D164)</f>
        <v>5000</v>
      </c>
      <c r="E165" s="162">
        <v>5000</v>
      </c>
    </row>
    <row r="166" spans="1:6">
      <c r="A166" s="30" t="s">
        <v>303</v>
      </c>
    </row>
    <row r="167" spans="1:6">
      <c r="A167" s="165" t="s">
        <v>273</v>
      </c>
      <c r="B167" s="162">
        <v>200</v>
      </c>
      <c r="C167" s="162">
        <v>1</v>
      </c>
      <c r="D167" s="166">
        <v>200</v>
      </c>
    </row>
    <row r="168" spans="1:6">
      <c r="A168" s="165" t="s">
        <v>162</v>
      </c>
      <c r="B168" s="162">
        <v>240</v>
      </c>
      <c r="C168" s="162">
        <v>4</v>
      </c>
      <c r="D168" s="166">
        <v>960</v>
      </c>
    </row>
    <row r="169" spans="1:6">
      <c r="A169" s="170" t="s">
        <v>283</v>
      </c>
      <c r="D169" s="171"/>
      <c r="F169" s="30" t="s">
        <v>304</v>
      </c>
    </row>
    <row r="170" spans="1:6">
      <c r="A170" s="170" t="s">
        <v>164</v>
      </c>
      <c r="D170" s="171"/>
    </row>
    <row r="171" spans="1:6">
      <c r="A171" s="170" t="s">
        <v>165</v>
      </c>
      <c r="B171" s="162">
        <v>20</v>
      </c>
      <c r="C171" s="162">
        <v>35</v>
      </c>
      <c r="D171" s="171">
        <v>700</v>
      </c>
      <c r="E171" s="30">
        <f>SUM(D169:D171)</f>
        <v>700</v>
      </c>
    </row>
    <row r="172" spans="1:6">
      <c r="A172" s="165" t="s">
        <v>276</v>
      </c>
      <c r="B172" s="162">
        <v>450</v>
      </c>
      <c r="C172" s="162">
        <v>1</v>
      </c>
      <c r="D172" s="166">
        <v>450</v>
      </c>
      <c r="E172" s="30">
        <f>SUM(D167,D168,D172)</f>
        <v>1610</v>
      </c>
    </row>
    <row r="173" spans="1:6">
      <c r="A173" s="30" t="s">
        <v>284</v>
      </c>
      <c r="B173" s="164">
        <v>25</v>
      </c>
      <c r="C173" s="162">
        <v>4</v>
      </c>
      <c r="D173" s="172">
        <v>100</v>
      </c>
    </row>
    <row r="174" spans="1:6">
      <c r="A174" s="30" t="s">
        <v>282</v>
      </c>
      <c r="D174" s="172"/>
    </row>
    <row r="175" spans="1:6">
      <c r="A175" s="30" t="s">
        <v>298</v>
      </c>
      <c r="B175" s="162">
        <v>6</v>
      </c>
      <c r="C175" s="162">
        <v>16</v>
      </c>
      <c r="D175" s="172">
        <v>90</v>
      </c>
    </row>
    <row r="176" spans="1:6">
      <c r="D176" s="162">
        <f>SUM(D167:D175)</f>
        <v>2500</v>
      </c>
      <c r="E176" s="162">
        <v>2500</v>
      </c>
    </row>
    <row r="177" spans="1:5">
      <c r="A177" s="30" t="s">
        <v>305</v>
      </c>
    </row>
    <row r="178" spans="1:5">
      <c r="A178" s="165" t="s">
        <v>273</v>
      </c>
      <c r="D178" s="166"/>
    </row>
    <row r="179" spans="1:5">
      <c r="A179" s="165" t="s">
        <v>162</v>
      </c>
      <c r="B179" s="162">
        <v>500</v>
      </c>
      <c r="C179" s="162">
        <v>2</v>
      </c>
      <c r="D179" s="166">
        <v>1000</v>
      </c>
    </row>
    <row r="180" spans="1:5">
      <c r="A180" s="170" t="s">
        <v>283</v>
      </c>
      <c r="D180" s="171"/>
    </row>
    <row r="181" spans="1:5">
      <c r="A181" s="170" t="s">
        <v>164</v>
      </c>
      <c r="D181" s="171"/>
    </row>
    <row r="182" spans="1:5">
      <c r="A182" s="170" t="s">
        <v>165</v>
      </c>
      <c r="B182" s="162">
        <v>30</v>
      </c>
      <c r="C182" s="162">
        <v>12</v>
      </c>
      <c r="D182" s="171">
        <v>360</v>
      </c>
      <c r="E182" s="30">
        <f>SUM(D180:D182)</f>
        <v>360</v>
      </c>
    </row>
    <row r="183" spans="1:5">
      <c r="A183" s="165" t="s">
        <v>276</v>
      </c>
      <c r="D183" s="166"/>
      <c r="E183" s="30">
        <f>SUM(D178,D179,D183)</f>
        <v>1000</v>
      </c>
    </row>
    <row r="184" spans="1:5">
      <c r="A184" s="30" t="s">
        <v>284</v>
      </c>
      <c r="D184" s="172"/>
    </row>
    <row r="185" spans="1:5">
      <c r="A185" s="30" t="s">
        <v>282</v>
      </c>
      <c r="D185" s="172"/>
    </row>
    <row r="186" spans="1:5">
      <c r="A186" s="30" t="s">
        <v>298</v>
      </c>
      <c r="D186" s="172"/>
    </row>
    <row r="187" spans="1:5">
      <c r="D187" s="162">
        <f>SUM(D178:D186)</f>
        <v>1360</v>
      </c>
      <c r="E187" s="162">
        <v>1400</v>
      </c>
    </row>
    <row r="188" spans="1:5">
      <c r="A188" s="30" t="s">
        <v>306</v>
      </c>
    </row>
    <row r="189" spans="1:5">
      <c r="A189" s="165" t="s">
        <v>273</v>
      </c>
      <c r="D189" s="166"/>
    </row>
    <row r="190" spans="1:5">
      <c r="A190" s="165" t="s">
        <v>162</v>
      </c>
      <c r="B190" s="162">
        <v>350</v>
      </c>
      <c r="C190" s="162">
        <v>2</v>
      </c>
      <c r="D190" s="166">
        <v>700</v>
      </c>
    </row>
    <row r="191" spans="1:5">
      <c r="A191" s="170" t="s">
        <v>283</v>
      </c>
      <c r="D191" s="171"/>
    </row>
    <row r="192" spans="1:5">
      <c r="A192" s="170" t="s">
        <v>164</v>
      </c>
      <c r="D192" s="171"/>
    </row>
    <row r="193" spans="1:7">
      <c r="A193" s="170" t="s">
        <v>165</v>
      </c>
      <c r="B193" s="162">
        <v>50</v>
      </c>
      <c r="C193" s="162">
        <v>10</v>
      </c>
      <c r="D193" s="171">
        <v>500</v>
      </c>
      <c r="E193" s="30">
        <f>SUM(D191:D193)</f>
        <v>500</v>
      </c>
    </row>
    <row r="194" spans="1:7">
      <c r="A194" s="165" t="s">
        <v>276</v>
      </c>
      <c r="D194" s="166"/>
      <c r="E194" s="30">
        <f>SUM(D189,D190,D194)</f>
        <v>700</v>
      </c>
    </row>
    <row r="195" spans="1:7">
      <c r="A195" s="30" t="s">
        <v>284</v>
      </c>
      <c r="D195" s="172"/>
    </row>
    <row r="196" spans="1:7">
      <c r="A196" s="30" t="s">
        <v>282</v>
      </c>
      <c r="D196" s="172"/>
    </row>
    <row r="197" spans="1:7">
      <c r="A197" s="30" t="s">
        <v>307</v>
      </c>
      <c r="B197" s="162">
        <v>15</v>
      </c>
      <c r="C197" s="162">
        <v>12</v>
      </c>
      <c r="D197" s="172">
        <v>180</v>
      </c>
    </row>
    <row r="198" spans="1:7">
      <c r="D198" s="162">
        <f>SUM(D189:D197)</f>
        <v>1380</v>
      </c>
      <c r="E198" s="30">
        <v>1400</v>
      </c>
    </row>
    <row r="199" spans="1:7">
      <c r="D199" s="172"/>
    </row>
    <row r="200" spans="1:7">
      <c r="A200" s="30" t="s">
        <v>308</v>
      </c>
    </row>
    <row r="201" spans="1:7">
      <c r="A201" s="165" t="s">
        <v>273</v>
      </c>
      <c r="B201" s="162">
        <v>325</v>
      </c>
      <c r="C201" s="162">
        <v>1</v>
      </c>
      <c r="D201" s="166">
        <v>325</v>
      </c>
    </row>
    <row r="202" spans="1:7">
      <c r="A202" s="165" t="s">
        <v>162</v>
      </c>
      <c r="B202" s="162">
        <v>380</v>
      </c>
      <c r="C202" s="162">
        <v>2</v>
      </c>
      <c r="D202" s="166">
        <v>760</v>
      </c>
    </row>
    <row r="203" spans="1:7">
      <c r="A203" s="170" t="s">
        <v>283</v>
      </c>
      <c r="B203" s="162">
        <v>90</v>
      </c>
      <c r="C203" s="162">
        <v>5</v>
      </c>
      <c r="D203" s="171">
        <v>450</v>
      </c>
    </row>
    <row r="204" spans="1:7">
      <c r="A204" s="170" t="s">
        <v>164</v>
      </c>
      <c r="B204" s="162">
        <v>50</v>
      </c>
      <c r="C204" s="162">
        <v>10</v>
      </c>
      <c r="D204" s="171">
        <v>500</v>
      </c>
      <c r="G204" s="30" t="s">
        <v>309</v>
      </c>
    </row>
    <row r="205" spans="1:7">
      <c r="A205" s="170" t="s">
        <v>165</v>
      </c>
      <c r="B205" s="162">
        <v>35</v>
      </c>
      <c r="C205" s="162">
        <v>18</v>
      </c>
      <c r="D205" s="171">
        <v>630</v>
      </c>
      <c r="E205" s="30">
        <f>SUM(D203:D205)</f>
        <v>1580</v>
      </c>
      <c r="G205" s="30" t="s">
        <v>310</v>
      </c>
    </row>
    <row r="206" spans="1:7">
      <c r="A206" s="165" t="s">
        <v>276</v>
      </c>
      <c r="B206" s="162">
        <v>450</v>
      </c>
      <c r="C206" s="162">
        <v>1</v>
      </c>
      <c r="D206" s="166">
        <v>450</v>
      </c>
      <c r="E206" s="30">
        <f>SUM(D201,D202,D206)</f>
        <v>1535</v>
      </c>
      <c r="G206" s="30" t="s">
        <v>311</v>
      </c>
    </row>
    <row r="207" spans="1:7">
      <c r="A207" s="30" t="s">
        <v>284</v>
      </c>
      <c r="B207" s="162">
        <v>50</v>
      </c>
      <c r="C207" s="162">
        <v>2</v>
      </c>
      <c r="D207" s="172">
        <v>100</v>
      </c>
    </row>
    <row r="208" spans="1:7">
      <c r="A208" s="30" t="s">
        <v>282</v>
      </c>
      <c r="B208" s="162">
        <v>8</v>
      </c>
      <c r="C208" s="162">
        <v>2</v>
      </c>
      <c r="D208" s="172">
        <v>16</v>
      </c>
    </row>
    <row r="209" spans="1:5">
      <c r="A209" s="30" t="s">
        <v>285</v>
      </c>
      <c r="B209" s="162">
        <v>10</v>
      </c>
      <c r="C209" s="162">
        <v>12</v>
      </c>
      <c r="D209" s="172">
        <v>120</v>
      </c>
    </row>
    <row r="210" spans="1:5">
      <c r="A210" s="30" t="s">
        <v>312</v>
      </c>
      <c r="B210" s="162">
        <v>12</v>
      </c>
      <c r="C210" s="162">
        <v>2</v>
      </c>
      <c r="D210" s="172">
        <v>24</v>
      </c>
      <c r="E210" s="30">
        <f>SUM(D208:D210)</f>
        <v>160</v>
      </c>
    </row>
    <row r="211" spans="1:5">
      <c r="D211" s="162">
        <f>SUM(D201:D210)</f>
        <v>3375</v>
      </c>
      <c r="E211" s="30">
        <v>3375</v>
      </c>
    </row>
    <row r="212" spans="1:5">
      <c r="D212" s="172"/>
    </row>
    <row r="213" spans="1:5">
      <c r="A213" s="30" t="s">
        <v>315</v>
      </c>
      <c r="B213" s="176"/>
      <c r="C213" s="176"/>
      <c r="D213" s="176"/>
    </row>
    <row r="214" spans="1:5">
      <c r="A214" s="165" t="s">
        <v>273</v>
      </c>
      <c r="B214" s="176">
        <v>250</v>
      </c>
      <c r="C214" s="176">
        <v>1.5</v>
      </c>
      <c r="D214" s="166">
        <v>375</v>
      </c>
    </row>
    <row r="215" spans="1:5">
      <c r="A215" s="165" t="s">
        <v>162</v>
      </c>
      <c r="B215" s="176">
        <v>300</v>
      </c>
      <c r="C215" s="176">
        <v>3</v>
      </c>
      <c r="D215" s="166">
        <v>900</v>
      </c>
    </row>
    <row r="216" spans="1:5">
      <c r="A216" s="170" t="s">
        <v>283</v>
      </c>
      <c r="B216" s="176">
        <v>90</v>
      </c>
      <c r="C216" s="176">
        <v>9</v>
      </c>
      <c r="D216" s="171">
        <v>810</v>
      </c>
    </row>
    <row r="217" spans="1:5">
      <c r="A217" s="170" t="s">
        <v>164</v>
      </c>
      <c r="B217" s="176">
        <v>160</v>
      </c>
      <c r="C217" s="176">
        <v>6</v>
      </c>
      <c r="D217" s="171">
        <v>960</v>
      </c>
    </row>
    <row r="218" spans="1:5">
      <c r="A218" s="170" t="s">
        <v>165</v>
      </c>
      <c r="B218" s="176">
        <v>50</v>
      </c>
      <c r="C218" s="176">
        <v>27</v>
      </c>
      <c r="D218" s="171">
        <v>1350</v>
      </c>
      <c r="E218" s="30">
        <f>SUM(D216:D218)</f>
        <v>3120</v>
      </c>
    </row>
    <row r="219" spans="1:5">
      <c r="A219" s="165" t="s">
        <v>276</v>
      </c>
      <c r="B219" s="176">
        <v>450</v>
      </c>
      <c r="C219" s="176">
        <v>1</v>
      </c>
      <c r="D219" s="166">
        <v>450</v>
      </c>
      <c r="E219" s="30">
        <f>SUM(D214,D215,D219)</f>
        <v>1725</v>
      </c>
    </row>
    <row r="220" spans="1:5">
      <c r="A220" s="30" t="s">
        <v>284</v>
      </c>
      <c r="B220" s="176">
        <v>165</v>
      </c>
      <c r="C220" s="176">
        <v>3</v>
      </c>
      <c r="D220" s="172">
        <v>495</v>
      </c>
    </row>
    <row r="221" spans="1:5">
      <c r="A221" s="30" t="s">
        <v>282</v>
      </c>
      <c r="B221" s="176">
        <v>5</v>
      </c>
      <c r="C221" s="176">
        <v>18</v>
      </c>
      <c r="D221" s="172">
        <v>90</v>
      </c>
    </row>
    <row r="222" spans="1:5">
      <c r="A222" s="30" t="s">
        <v>285</v>
      </c>
      <c r="B222" s="176">
        <v>15</v>
      </c>
      <c r="C222" s="176">
        <v>18</v>
      </c>
      <c r="D222" s="172">
        <v>270</v>
      </c>
    </row>
    <row r="223" spans="1:5">
      <c r="A223" s="30" t="s">
        <v>312</v>
      </c>
      <c r="B223" s="176">
        <v>12</v>
      </c>
      <c r="C223" s="176">
        <v>3</v>
      </c>
      <c r="D223" s="172">
        <v>36</v>
      </c>
      <c r="E223" s="30">
        <f>SUM(D221:D223)</f>
        <v>396</v>
      </c>
    </row>
    <row r="224" spans="1:5">
      <c r="B224" s="176"/>
      <c r="C224" s="176"/>
      <c r="D224" s="176">
        <f>SUM(D214:D223)</f>
        <v>5736</v>
      </c>
      <c r="E224" s="30">
        <v>5750</v>
      </c>
    </row>
    <row r="225" spans="1:5">
      <c r="A225" s="30" t="s">
        <v>316</v>
      </c>
      <c r="B225" s="176"/>
      <c r="C225" s="176"/>
      <c r="D225" s="176"/>
    </row>
    <row r="226" spans="1:5">
      <c r="A226" s="165" t="s">
        <v>273</v>
      </c>
      <c r="B226" s="176">
        <v>600</v>
      </c>
      <c r="C226" s="176">
        <v>3</v>
      </c>
      <c r="D226" s="166">
        <v>1800</v>
      </c>
    </row>
    <row r="227" spans="1:5">
      <c r="A227" s="165" t="s">
        <v>162</v>
      </c>
      <c r="B227" s="176">
        <v>700</v>
      </c>
      <c r="C227" s="176">
        <v>6</v>
      </c>
      <c r="D227" s="166">
        <v>4200</v>
      </c>
    </row>
    <row r="228" spans="1:5">
      <c r="A228" s="170" t="s">
        <v>283</v>
      </c>
      <c r="B228" s="176">
        <v>90</v>
      </c>
      <c r="C228" s="176">
        <v>18</v>
      </c>
      <c r="D228" s="171">
        <v>1620</v>
      </c>
    </row>
    <row r="229" spans="1:5">
      <c r="A229" s="170" t="s">
        <v>164</v>
      </c>
      <c r="B229" s="176">
        <v>60</v>
      </c>
      <c r="C229" s="176">
        <v>48</v>
      </c>
      <c r="D229" s="171">
        <v>2880</v>
      </c>
    </row>
    <row r="230" spans="1:5">
      <c r="A230" s="170" t="s">
        <v>165</v>
      </c>
      <c r="B230" s="176">
        <v>50</v>
      </c>
      <c r="C230" s="176">
        <v>66</v>
      </c>
      <c r="D230" s="171">
        <v>3300</v>
      </c>
      <c r="E230" s="30">
        <f>SUM(D228:D230)</f>
        <v>7800</v>
      </c>
    </row>
    <row r="231" spans="1:5">
      <c r="A231" s="165" t="s">
        <v>276</v>
      </c>
      <c r="B231" s="176"/>
      <c r="C231" s="176"/>
      <c r="D231" s="166">
        <v>200</v>
      </c>
      <c r="E231" s="30">
        <f>SUM(D226,D227,D231)</f>
        <v>6200</v>
      </c>
    </row>
    <row r="232" spans="1:5">
      <c r="A232" s="30" t="s">
        <v>284</v>
      </c>
      <c r="B232" s="176">
        <v>600</v>
      </c>
      <c r="C232" s="176">
        <v>1</v>
      </c>
      <c r="D232" s="172">
        <v>600</v>
      </c>
    </row>
    <row r="233" spans="1:5">
      <c r="A233" s="30" t="s">
        <v>282</v>
      </c>
      <c r="B233" s="176"/>
      <c r="C233" s="176"/>
      <c r="D233" s="199">
        <v>1500</v>
      </c>
    </row>
    <row r="234" spans="1:5">
      <c r="A234" s="30" t="s">
        <v>285</v>
      </c>
      <c r="B234" s="176"/>
      <c r="C234" s="176"/>
      <c r="D234" s="199"/>
    </row>
    <row r="235" spans="1:5">
      <c r="A235" s="30" t="s">
        <v>312</v>
      </c>
      <c r="B235" s="176"/>
      <c r="C235" s="176"/>
      <c r="D235" s="199"/>
      <c r="E235" s="30">
        <f>SUM(D233:D235)</f>
        <v>1500</v>
      </c>
    </row>
    <row r="236" spans="1:5">
      <c r="B236" s="176"/>
      <c r="C236" s="176"/>
      <c r="D236" s="176">
        <f>SUM(D226:D235)</f>
        <v>16100</v>
      </c>
      <c r="E236" s="30">
        <v>16000</v>
      </c>
    </row>
    <row r="237" spans="1:5">
      <c r="A237" s="30" t="s">
        <v>318</v>
      </c>
      <c r="B237" s="178"/>
      <c r="C237" s="178"/>
      <c r="D237" s="178"/>
    </row>
    <row r="238" spans="1:5">
      <c r="A238" s="165" t="s">
        <v>273</v>
      </c>
      <c r="B238" s="178">
        <v>450</v>
      </c>
      <c r="C238" s="178">
        <v>1</v>
      </c>
      <c r="D238" s="166">
        <v>450</v>
      </c>
    </row>
    <row r="239" spans="1:5">
      <c r="A239" s="165" t="s">
        <v>162</v>
      </c>
      <c r="B239" s="178">
        <v>550</v>
      </c>
      <c r="C239" s="178">
        <v>6</v>
      </c>
      <c r="D239" s="166">
        <v>3300</v>
      </c>
    </row>
    <row r="240" spans="1:5">
      <c r="A240" s="170" t="s">
        <v>283</v>
      </c>
      <c r="B240" s="178">
        <v>90</v>
      </c>
      <c r="C240" s="178">
        <v>7</v>
      </c>
      <c r="D240" s="171">
        <v>630</v>
      </c>
    </row>
    <row r="241" spans="1:5">
      <c r="A241" s="170" t="s">
        <v>164</v>
      </c>
      <c r="B241" s="178">
        <v>90</v>
      </c>
      <c r="C241" s="178">
        <v>49</v>
      </c>
      <c r="D241" s="171">
        <v>4410</v>
      </c>
    </row>
    <row r="242" spans="1:5">
      <c r="A242" s="170" t="s">
        <v>165</v>
      </c>
      <c r="B242" s="178">
        <v>40</v>
      </c>
      <c r="C242" s="178">
        <v>49</v>
      </c>
      <c r="D242" s="171">
        <v>1960</v>
      </c>
      <c r="E242" s="30">
        <f>SUM(D240:D242)</f>
        <v>7000</v>
      </c>
    </row>
    <row r="243" spans="1:5">
      <c r="A243" s="165" t="s">
        <v>276</v>
      </c>
      <c r="B243" s="178"/>
      <c r="C243" s="178"/>
      <c r="D243" s="166"/>
      <c r="E243" s="30">
        <f>SUM(D238,D239,D243)</f>
        <v>3750</v>
      </c>
    </row>
    <row r="244" spans="1:5">
      <c r="A244" s="30" t="s">
        <v>284</v>
      </c>
      <c r="B244" s="178">
        <v>600</v>
      </c>
      <c r="C244" s="178">
        <v>1</v>
      </c>
      <c r="D244" s="172">
        <v>600</v>
      </c>
    </row>
    <row r="245" spans="1:5">
      <c r="A245" s="30" t="s">
        <v>282</v>
      </c>
      <c r="B245" s="178"/>
      <c r="C245" s="178"/>
      <c r="D245" s="199">
        <v>1500</v>
      </c>
    </row>
    <row r="246" spans="1:5">
      <c r="A246" s="30" t="s">
        <v>285</v>
      </c>
      <c r="B246" s="178"/>
      <c r="C246" s="178"/>
      <c r="D246" s="199"/>
    </row>
    <row r="247" spans="1:5">
      <c r="A247" s="30" t="s">
        <v>312</v>
      </c>
      <c r="B247" s="178"/>
      <c r="C247" s="178"/>
      <c r="D247" s="199"/>
      <c r="E247" s="30">
        <f>SUM(D245:D247)</f>
        <v>1500</v>
      </c>
    </row>
    <row r="248" spans="1:5">
      <c r="B248" s="178"/>
      <c r="C248" s="178"/>
      <c r="D248" s="178">
        <f>SUM(D238:D247)</f>
        <v>12850</v>
      </c>
      <c r="E248" s="30">
        <v>13000</v>
      </c>
    </row>
    <row r="249" spans="1:5">
      <c r="D249" s="172"/>
    </row>
    <row r="250" spans="1:5">
      <c r="A250" s="30" t="s">
        <v>287</v>
      </c>
      <c r="E250" s="162"/>
    </row>
    <row r="251" spans="1:5">
      <c r="A251" s="30" t="s">
        <v>289</v>
      </c>
      <c r="B251" s="162">
        <v>300</v>
      </c>
      <c r="C251" s="162">
        <v>1</v>
      </c>
      <c r="D251" s="162">
        <v>300</v>
      </c>
      <c r="E251" s="162"/>
    </row>
    <row r="252" spans="1:5">
      <c r="A252" s="30" t="s">
        <v>283</v>
      </c>
      <c r="B252" s="162">
        <v>100</v>
      </c>
      <c r="C252" s="162">
        <v>2</v>
      </c>
      <c r="D252" s="162">
        <v>200</v>
      </c>
      <c r="E252" s="162"/>
    </row>
    <row r="253" spans="1:5">
      <c r="A253" s="30" t="s">
        <v>184</v>
      </c>
      <c r="B253" s="162">
        <v>50</v>
      </c>
      <c r="C253" s="162">
        <v>2</v>
      </c>
      <c r="D253" s="162">
        <v>100</v>
      </c>
      <c r="E253" s="162"/>
    </row>
    <row r="254" spans="1:5">
      <c r="D254" s="162">
        <f>SUM(D251:D253)</f>
        <v>600</v>
      </c>
      <c r="E254" s="162"/>
    </row>
    <row r="255" spans="1:5">
      <c r="E255" s="162"/>
    </row>
    <row r="256" spans="1:5">
      <c r="A256" s="30" t="s">
        <v>313</v>
      </c>
    </row>
    <row r="257" spans="1:7">
      <c r="A257" s="165" t="s">
        <v>273</v>
      </c>
      <c r="D257" s="166"/>
    </row>
    <row r="258" spans="1:7">
      <c r="A258" s="165" t="s">
        <v>162</v>
      </c>
      <c r="B258" s="162">
        <v>350</v>
      </c>
      <c r="C258" s="162">
        <v>1</v>
      </c>
      <c r="D258" s="166">
        <v>350</v>
      </c>
    </row>
    <row r="259" spans="1:7">
      <c r="A259" s="170" t="s">
        <v>283</v>
      </c>
      <c r="D259" s="171"/>
    </row>
    <row r="260" spans="1:7">
      <c r="A260" s="170" t="s">
        <v>164</v>
      </c>
      <c r="B260" s="162">
        <v>50</v>
      </c>
      <c r="C260" s="162">
        <v>5</v>
      </c>
      <c r="D260" s="171">
        <v>250</v>
      </c>
    </row>
    <row r="261" spans="1:7">
      <c r="A261" s="170" t="s">
        <v>165</v>
      </c>
      <c r="B261" s="162">
        <v>50</v>
      </c>
      <c r="C261" s="162">
        <v>5</v>
      </c>
      <c r="D261" s="171">
        <v>250</v>
      </c>
      <c r="E261" s="30">
        <f>SUM(D259:D261)</f>
        <v>500</v>
      </c>
      <c r="G261" s="173">
        <v>0.55000000000000004</v>
      </c>
    </row>
    <row r="262" spans="1:7">
      <c r="A262" s="165" t="s">
        <v>276</v>
      </c>
      <c r="D262" s="166"/>
      <c r="E262" s="30">
        <f>SUM(D257,D258,D262)</f>
        <v>350</v>
      </c>
      <c r="G262" s="174">
        <v>0.35</v>
      </c>
    </row>
    <row r="263" spans="1:7">
      <c r="A263" s="30" t="s">
        <v>284</v>
      </c>
      <c r="B263" s="162">
        <v>120</v>
      </c>
      <c r="D263" s="172">
        <v>120</v>
      </c>
      <c r="G263" s="175">
        <v>0.1</v>
      </c>
    </row>
    <row r="264" spans="1:7">
      <c r="A264" s="30" t="s">
        <v>282</v>
      </c>
      <c r="D264" s="172"/>
    </row>
    <row r="265" spans="1:7">
      <c r="A265" s="30" t="s">
        <v>298</v>
      </c>
      <c r="D265" s="172"/>
    </row>
    <row r="266" spans="1:7">
      <c r="D266" s="162">
        <f>SUM(D257:D265)</f>
        <v>970</v>
      </c>
      <c r="E266" s="162"/>
    </row>
    <row r="267" spans="1:7">
      <c r="E267" s="162"/>
    </row>
    <row r="268" spans="1:7">
      <c r="A268" s="92" t="s">
        <v>46</v>
      </c>
      <c r="E268" s="162"/>
    </row>
    <row r="269" spans="1:7">
      <c r="E269" s="162"/>
    </row>
    <row r="270" spans="1:7">
      <c r="A270" s="30" t="s">
        <v>319</v>
      </c>
    </row>
    <row r="272" spans="1:7">
      <c r="A272" s="30" t="s">
        <v>182</v>
      </c>
    </row>
    <row r="274" spans="1:11">
      <c r="A274" s="92" t="s">
        <v>334</v>
      </c>
      <c r="B274" s="179"/>
      <c r="C274" s="179"/>
      <c r="D274" s="179"/>
    </row>
    <row r="275" spans="1:11">
      <c r="A275" s="30" t="s">
        <v>333</v>
      </c>
    </row>
    <row r="276" spans="1:11">
      <c r="A276" s="165" t="s">
        <v>167</v>
      </c>
      <c r="B276" s="162">
        <v>250</v>
      </c>
      <c r="C276" s="162">
        <v>8</v>
      </c>
      <c r="D276" s="166">
        <v>2000</v>
      </c>
    </row>
    <row r="277" spans="1:11">
      <c r="A277" s="165" t="s">
        <v>168</v>
      </c>
      <c r="B277" s="162">
        <v>300</v>
      </c>
      <c r="C277" s="162">
        <v>1</v>
      </c>
      <c r="D277" s="166">
        <v>300</v>
      </c>
      <c r="E277" s="30">
        <f>SUM(D276:D277)</f>
        <v>2300</v>
      </c>
    </row>
    <row r="278" spans="1:11">
      <c r="A278" s="170" t="s">
        <v>169</v>
      </c>
      <c r="B278" s="162">
        <v>45</v>
      </c>
      <c r="C278" s="162">
        <v>16</v>
      </c>
      <c r="D278" s="171">
        <v>720</v>
      </c>
    </row>
    <row r="279" spans="1:11">
      <c r="A279" s="170" t="s">
        <v>170</v>
      </c>
      <c r="B279" s="162">
        <v>80</v>
      </c>
      <c r="C279" s="162">
        <v>2</v>
      </c>
      <c r="D279" s="171">
        <v>160</v>
      </c>
    </row>
    <row r="280" spans="1:11">
      <c r="A280" s="170" t="s">
        <v>41</v>
      </c>
      <c r="B280" s="162">
        <v>50</v>
      </c>
      <c r="C280" s="162">
        <v>18</v>
      </c>
      <c r="D280" s="171">
        <v>900</v>
      </c>
    </row>
    <row r="281" spans="1:11">
      <c r="A281" s="170" t="s">
        <v>176</v>
      </c>
      <c r="B281" s="162">
        <v>15</v>
      </c>
      <c r="C281" s="162">
        <v>36</v>
      </c>
      <c r="D281" s="171">
        <v>540</v>
      </c>
      <c r="E281" s="30">
        <f>SUM(D278:D281)</f>
        <v>2320</v>
      </c>
    </row>
    <row r="282" spans="1:11">
      <c r="D282" s="162">
        <f>SUM(D276:D281)</f>
        <v>4620</v>
      </c>
    </row>
    <row r="283" spans="1:11">
      <c r="A283" s="92" t="s">
        <v>335</v>
      </c>
    </row>
    <row r="284" spans="1:11">
      <c r="A284" s="30" t="s">
        <v>336</v>
      </c>
    </row>
    <row r="285" spans="1:11">
      <c r="A285" s="165" t="s">
        <v>177</v>
      </c>
      <c r="B285" s="162">
        <v>200</v>
      </c>
      <c r="C285" s="162">
        <v>18</v>
      </c>
      <c r="D285" s="166">
        <v>3600</v>
      </c>
      <c r="K285" s="169"/>
    </row>
    <row r="286" spans="1:11">
      <c r="A286" s="165" t="s">
        <v>178</v>
      </c>
      <c r="B286" s="162">
        <v>150</v>
      </c>
      <c r="C286" s="162">
        <v>6</v>
      </c>
      <c r="D286" s="166">
        <v>900</v>
      </c>
    </row>
    <row r="287" spans="1:11">
      <c r="A287" s="170" t="s">
        <v>179</v>
      </c>
      <c r="B287" s="162">
        <v>45</v>
      </c>
      <c r="C287" s="162">
        <v>36</v>
      </c>
      <c r="D287" s="171">
        <v>1620</v>
      </c>
    </row>
    <row r="288" spans="1:11">
      <c r="A288" s="170" t="s">
        <v>180</v>
      </c>
      <c r="B288" s="162">
        <v>70</v>
      </c>
      <c r="C288" s="162">
        <v>12</v>
      </c>
      <c r="D288" s="171">
        <v>840</v>
      </c>
    </row>
    <row r="289" spans="1:5">
      <c r="A289" s="170" t="s">
        <v>41</v>
      </c>
      <c r="B289" s="162">
        <v>20</v>
      </c>
      <c r="C289" s="162">
        <v>48</v>
      </c>
      <c r="D289" s="171">
        <v>960</v>
      </c>
      <c r="E289" s="30">
        <f>SUM(D287:D289)</f>
        <v>3420</v>
      </c>
    </row>
    <row r="290" spans="1:5">
      <c r="A290" s="165" t="s">
        <v>181</v>
      </c>
      <c r="B290" s="162">
        <v>600</v>
      </c>
      <c r="D290" s="166">
        <v>600</v>
      </c>
      <c r="E290" s="30">
        <f>SUM(D285,D286,D290)</f>
        <v>5100</v>
      </c>
    </row>
    <row r="291" spans="1:5">
      <c r="D291" s="162">
        <f>SUM(D285:D290)</f>
        <v>8520</v>
      </c>
    </row>
    <row r="292" spans="1:5">
      <c r="A292" s="92" t="s">
        <v>337</v>
      </c>
    </row>
    <row r="293" spans="1:5">
      <c r="A293" s="30" t="s">
        <v>323</v>
      </c>
    </row>
    <row r="294" spans="1:5">
      <c r="A294" s="165" t="s">
        <v>177</v>
      </c>
      <c r="B294" s="162">
        <v>200</v>
      </c>
      <c r="C294" s="162">
        <v>12</v>
      </c>
      <c r="D294" s="162">
        <v>2400</v>
      </c>
      <c r="E294" s="30">
        <f>SUM(D294,D295)</f>
        <v>3600</v>
      </c>
    </row>
    <row r="295" spans="1:5">
      <c r="A295" s="165" t="s">
        <v>273</v>
      </c>
      <c r="B295" s="178">
        <v>200</v>
      </c>
      <c r="C295" s="178">
        <v>6</v>
      </c>
      <c r="D295" s="178">
        <v>1200</v>
      </c>
    </row>
    <row r="296" spans="1:5">
      <c r="A296" s="170" t="s">
        <v>324</v>
      </c>
      <c r="B296" s="178">
        <v>90</v>
      </c>
      <c r="C296" s="178">
        <v>12</v>
      </c>
      <c r="D296" s="178">
        <v>1080</v>
      </c>
    </row>
    <row r="297" spans="1:5">
      <c r="A297" s="170" t="s">
        <v>183</v>
      </c>
      <c r="B297" s="162">
        <v>45</v>
      </c>
      <c r="C297" s="162">
        <v>24</v>
      </c>
      <c r="D297" s="162">
        <v>1080</v>
      </c>
    </row>
    <row r="298" spans="1:5">
      <c r="A298" s="170" t="s">
        <v>184</v>
      </c>
      <c r="B298" s="162">
        <v>40</v>
      </c>
      <c r="C298" s="162">
        <v>36</v>
      </c>
      <c r="D298" s="162">
        <v>1440</v>
      </c>
      <c r="E298" s="30">
        <f>SUM(D296:D298)</f>
        <v>3600</v>
      </c>
    </row>
    <row r="299" spans="1:5">
      <c r="A299" s="170"/>
      <c r="D299" s="162">
        <f>SUM(D294:D298)</f>
        <v>7200</v>
      </c>
    </row>
    <row r="302" spans="1:5">
      <c r="A302" s="30" t="s">
        <v>185</v>
      </c>
      <c r="B302" s="162">
        <f>SUM(D282,D299)</f>
        <v>11820</v>
      </c>
    </row>
    <row r="303" spans="1:5">
      <c r="A303" s="30" t="s">
        <v>186</v>
      </c>
      <c r="B303" s="162">
        <f>SUM(D291,D299)</f>
        <v>15720</v>
      </c>
    </row>
    <row r="305" spans="1:8">
      <c r="A305" s="92" t="s">
        <v>187</v>
      </c>
      <c r="F305" s="30">
        <v>400</v>
      </c>
      <c r="G305" s="30">
        <v>20</v>
      </c>
      <c r="H305" s="30">
        <v>4000</v>
      </c>
    </row>
    <row r="306" spans="1:8">
      <c r="B306" s="178"/>
      <c r="C306" s="178"/>
      <c r="D306" s="178"/>
    </row>
    <row r="307" spans="1:8">
      <c r="A307" s="92" t="s">
        <v>338</v>
      </c>
      <c r="H307" s="30">
        <v>12000</v>
      </c>
    </row>
    <row r="308" spans="1:8">
      <c r="A308" s="165" t="s">
        <v>273</v>
      </c>
      <c r="B308" s="162">
        <v>1800</v>
      </c>
    </row>
    <row r="309" spans="1:8">
      <c r="A309" s="165" t="s">
        <v>177</v>
      </c>
      <c r="B309" s="162">
        <v>2450</v>
      </c>
    </row>
    <row r="310" spans="1:8">
      <c r="A310" s="170" t="s">
        <v>326</v>
      </c>
      <c r="B310" s="162">
        <v>1950</v>
      </c>
    </row>
    <row r="311" spans="1:8">
      <c r="A311" s="170" t="s">
        <v>263</v>
      </c>
      <c r="B311" s="162">
        <v>1800</v>
      </c>
      <c r="C311" s="162">
        <f>SUM(B310:B311)</f>
        <v>3750</v>
      </c>
    </row>
    <row r="312" spans="1:8">
      <c r="A312" s="165" t="s">
        <v>286</v>
      </c>
      <c r="B312" s="179">
        <v>600</v>
      </c>
      <c r="C312" s="179">
        <v>4850</v>
      </c>
      <c r="D312" s="179"/>
    </row>
    <row r="313" spans="1:8">
      <c r="A313" s="30" t="s">
        <v>58</v>
      </c>
      <c r="B313" s="179">
        <v>900</v>
      </c>
      <c r="C313" s="179"/>
      <c r="D313" s="179"/>
    </row>
    <row r="314" spans="1:8">
      <c r="B314" s="162">
        <f>SUM(B308:B313)</f>
        <v>9500</v>
      </c>
    </row>
    <row r="316" spans="1:8">
      <c r="A316" s="92" t="s">
        <v>331</v>
      </c>
    </row>
    <row r="317" spans="1:8">
      <c r="A317" s="30" t="s">
        <v>328</v>
      </c>
      <c r="B317" s="162">
        <v>250</v>
      </c>
      <c r="C317" s="162">
        <v>8</v>
      </c>
      <c r="D317" s="162">
        <v>2000</v>
      </c>
      <c r="E317" s="30">
        <f>SUM(D317:D318)</f>
        <v>2200</v>
      </c>
    </row>
    <row r="318" spans="1:8">
      <c r="A318" s="30" t="s">
        <v>329</v>
      </c>
      <c r="B318" s="162">
        <v>200</v>
      </c>
      <c r="D318" s="162">
        <v>200</v>
      </c>
    </row>
    <row r="319" spans="1:8">
      <c r="A319" s="30" t="s">
        <v>326</v>
      </c>
      <c r="B319" s="162">
        <v>45</v>
      </c>
      <c r="C319" s="162">
        <v>36</v>
      </c>
      <c r="D319" s="162">
        <v>1620</v>
      </c>
      <c r="E319" s="30">
        <f>SUM(D319:D321)</f>
        <v>4620</v>
      </c>
    </row>
    <row r="320" spans="1:8">
      <c r="A320" s="30" t="s">
        <v>330</v>
      </c>
      <c r="B320" s="162">
        <v>80</v>
      </c>
      <c r="C320" s="162">
        <v>12</v>
      </c>
      <c r="D320" s="162">
        <v>960</v>
      </c>
    </row>
    <row r="321" spans="1:4">
      <c r="A321" s="30" t="s">
        <v>322</v>
      </c>
      <c r="B321" s="162">
        <v>40</v>
      </c>
      <c r="C321" s="162">
        <v>51</v>
      </c>
      <c r="D321" s="162">
        <v>2040</v>
      </c>
    </row>
    <row r="322" spans="1:4">
      <c r="A322" s="30" t="s">
        <v>332</v>
      </c>
      <c r="B322" s="178"/>
      <c r="C322" s="178"/>
      <c r="D322" s="178">
        <v>600</v>
      </c>
    </row>
    <row r="323" spans="1:4">
      <c r="D323" s="162">
        <f>SUM(D317:D322)</f>
        <v>7420</v>
      </c>
    </row>
  </sheetData>
  <mergeCells count="5">
    <mergeCell ref="B91:B92"/>
    <mergeCell ref="C91:C92"/>
    <mergeCell ref="D91:D92"/>
    <mergeCell ref="D233:D235"/>
    <mergeCell ref="D245:D247"/>
  </mergeCells>
  <pageMargins left="0.19685039370078741" right="0.27559055118110237" top="0.43307086614173229" bottom="0.39370078740157483" header="0" footer="0"/>
  <pageSetup paperSize="9" orientation="landscape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E8" sqref="E8"/>
    </sheetView>
  </sheetViews>
  <sheetFormatPr baseColWidth="10" defaultRowHeight="12.75"/>
  <cols>
    <col min="1" max="1" width="24.42578125" style="30" customWidth="1"/>
    <col min="2" max="2" width="8.5703125" style="30" customWidth="1"/>
    <col min="3" max="4" width="9.140625" style="30" customWidth="1"/>
    <col min="5" max="5" width="8.42578125" style="30" customWidth="1"/>
    <col min="6" max="6" width="9" style="30" customWidth="1"/>
    <col min="7" max="7" width="9.5703125" style="30" customWidth="1"/>
    <col min="8" max="8" width="9.140625" style="30" customWidth="1"/>
    <col min="9" max="9" width="9.42578125" style="30" customWidth="1"/>
    <col min="10" max="10" width="9.140625" style="30" customWidth="1"/>
    <col min="11" max="11" width="9.85546875" style="30" customWidth="1"/>
    <col min="12" max="256" width="11.42578125" style="30"/>
    <col min="257" max="257" width="24.42578125" style="30" customWidth="1"/>
    <col min="258" max="258" width="8.5703125" style="30" customWidth="1"/>
    <col min="259" max="260" width="9.140625" style="30" customWidth="1"/>
    <col min="261" max="261" width="8.42578125" style="30" customWidth="1"/>
    <col min="262" max="262" width="9" style="30" customWidth="1"/>
    <col min="263" max="263" width="9.5703125" style="30" customWidth="1"/>
    <col min="264" max="264" width="9.140625" style="30" customWidth="1"/>
    <col min="265" max="265" width="9.42578125" style="30" customWidth="1"/>
    <col min="266" max="266" width="9.140625" style="30" customWidth="1"/>
    <col min="267" max="267" width="9.85546875" style="30" customWidth="1"/>
    <col min="268" max="512" width="11.42578125" style="30"/>
    <col min="513" max="513" width="24.42578125" style="30" customWidth="1"/>
    <col min="514" max="514" width="8.5703125" style="30" customWidth="1"/>
    <col min="515" max="516" width="9.140625" style="30" customWidth="1"/>
    <col min="517" max="517" width="8.42578125" style="30" customWidth="1"/>
    <col min="518" max="518" width="9" style="30" customWidth="1"/>
    <col min="519" max="519" width="9.5703125" style="30" customWidth="1"/>
    <col min="520" max="520" width="9.140625" style="30" customWidth="1"/>
    <col min="521" max="521" width="9.42578125" style="30" customWidth="1"/>
    <col min="522" max="522" width="9.140625" style="30" customWidth="1"/>
    <col min="523" max="523" width="9.85546875" style="30" customWidth="1"/>
    <col min="524" max="768" width="11.42578125" style="30"/>
    <col min="769" max="769" width="24.42578125" style="30" customWidth="1"/>
    <col min="770" max="770" width="8.5703125" style="30" customWidth="1"/>
    <col min="771" max="772" width="9.140625" style="30" customWidth="1"/>
    <col min="773" max="773" width="8.42578125" style="30" customWidth="1"/>
    <col min="774" max="774" width="9" style="30" customWidth="1"/>
    <col min="775" max="775" width="9.5703125" style="30" customWidth="1"/>
    <col min="776" max="776" width="9.140625" style="30" customWidth="1"/>
    <col min="777" max="777" width="9.42578125" style="30" customWidth="1"/>
    <col min="778" max="778" width="9.140625" style="30" customWidth="1"/>
    <col min="779" max="779" width="9.85546875" style="30" customWidth="1"/>
    <col min="780" max="1024" width="11.42578125" style="30"/>
    <col min="1025" max="1025" width="24.42578125" style="30" customWidth="1"/>
    <col min="1026" max="1026" width="8.5703125" style="30" customWidth="1"/>
    <col min="1027" max="1028" width="9.140625" style="30" customWidth="1"/>
    <col min="1029" max="1029" width="8.42578125" style="30" customWidth="1"/>
    <col min="1030" max="1030" width="9" style="30" customWidth="1"/>
    <col min="1031" max="1031" width="9.5703125" style="30" customWidth="1"/>
    <col min="1032" max="1032" width="9.140625" style="30" customWidth="1"/>
    <col min="1033" max="1033" width="9.42578125" style="30" customWidth="1"/>
    <col min="1034" max="1034" width="9.140625" style="30" customWidth="1"/>
    <col min="1035" max="1035" width="9.85546875" style="30" customWidth="1"/>
    <col min="1036" max="1280" width="11.42578125" style="30"/>
    <col min="1281" max="1281" width="24.42578125" style="30" customWidth="1"/>
    <col min="1282" max="1282" width="8.5703125" style="30" customWidth="1"/>
    <col min="1283" max="1284" width="9.140625" style="30" customWidth="1"/>
    <col min="1285" max="1285" width="8.42578125" style="30" customWidth="1"/>
    <col min="1286" max="1286" width="9" style="30" customWidth="1"/>
    <col min="1287" max="1287" width="9.5703125" style="30" customWidth="1"/>
    <col min="1288" max="1288" width="9.140625" style="30" customWidth="1"/>
    <col min="1289" max="1289" width="9.42578125" style="30" customWidth="1"/>
    <col min="1290" max="1290" width="9.140625" style="30" customWidth="1"/>
    <col min="1291" max="1291" width="9.85546875" style="30" customWidth="1"/>
    <col min="1292" max="1536" width="11.42578125" style="30"/>
    <col min="1537" max="1537" width="24.42578125" style="30" customWidth="1"/>
    <col min="1538" max="1538" width="8.5703125" style="30" customWidth="1"/>
    <col min="1539" max="1540" width="9.140625" style="30" customWidth="1"/>
    <col min="1541" max="1541" width="8.42578125" style="30" customWidth="1"/>
    <col min="1542" max="1542" width="9" style="30" customWidth="1"/>
    <col min="1543" max="1543" width="9.5703125" style="30" customWidth="1"/>
    <col min="1544" max="1544" width="9.140625" style="30" customWidth="1"/>
    <col min="1545" max="1545" width="9.42578125" style="30" customWidth="1"/>
    <col min="1546" max="1546" width="9.140625" style="30" customWidth="1"/>
    <col min="1547" max="1547" width="9.85546875" style="30" customWidth="1"/>
    <col min="1548" max="1792" width="11.42578125" style="30"/>
    <col min="1793" max="1793" width="24.42578125" style="30" customWidth="1"/>
    <col min="1794" max="1794" width="8.5703125" style="30" customWidth="1"/>
    <col min="1795" max="1796" width="9.140625" style="30" customWidth="1"/>
    <col min="1797" max="1797" width="8.42578125" style="30" customWidth="1"/>
    <col min="1798" max="1798" width="9" style="30" customWidth="1"/>
    <col min="1799" max="1799" width="9.5703125" style="30" customWidth="1"/>
    <col min="1800" max="1800" width="9.140625" style="30" customWidth="1"/>
    <col min="1801" max="1801" width="9.42578125" style="30" customWidth="1"/>
    <col min="1802" max="1802" width="9.140625" style="30" customWidth="1"/>
    <col min="1803" max="1803" width="9.85546875" style="30" customWidth="1"/>
    <col min="1804" max="2048" width="11.42578125" style="30"/>
    <col min="2049" max="2049" width="24.42578125" style="30" customWidth="1"/>
    <col min="2050" max="2050" width="8.5703125" style="30" customWidth="1"/>
    <col min="2051" max="2052" width="9.140625" style="30" customWidth="1"/>
    <col min="2053" max="2053" width="8.42578125" style="30" customWidth="1"/>
    <col min="2054" max="2054" width="9" style="30" customWidth="1"/>
    <col min="2055" max="2055" width="9.5703125" style="30" customWidth="1"/>
    <col min="2056" max="2056" width="9.140625" style="30" customWidth="1"/>
    <col min="2057" max="2057" width="9.42578125" style="30" customWidth="1"/>
    <col min="2058" max="2058" width="9.140625" style="30" customWidth="1"/>
    <col min="2059" max="2059" width="9.85546875" style="30" customWidth="1"/>
    <col min="2060" max="2304" width="11.42578125" style="30"/>
    <col min="2305" max="2305" width="24.42578125" style="30" customWidth="1"/>
    <col min="2306" max="2306" width="8.5703125" style="30" customWidth="1"/>
    <col min="2307" max="2308" width="9.140625" style="30" customWidth="1"/>
    <col min="2309" max="2309" width="8.42578125" style="30" customWidth="1"/>
    <col min="2310" max="2310" width="9" style="30" customWidth="1"/>
    <col min="2311" max="2311" width="9.5703125" style="30" customWidth="1"/>
    <col min="2312" max="2312" width="9.140625" style="30" customWidth="1"/>
    <col min="2313" max="2313" width="9.42578125" style="30" customWidth="1"/>
    <col min="2314" max="2314" width="9.140625" style="30" customWidth="1"/>
    <col min="2315" max="2315" width="9.85546875" style="30" customWidth="1"/>
    <col min="2316" max="2560" width="11.42578125" style="30"/>
    <col min="2561" max="2561" width="24.42578125" style="30" customWidth="1"/>
    <col min="2562" max="2562" width="8.5703125" style="30" customWidth="1"/>
    <col min="2563" max="2564" width="9.140625" style="30" customWidth="1"/>
    <col min="2565" max="2565" width="8.42578125" style="30" customWidth="1"/>
    <col min="2566" max="2566" width="9" style="30" customWidth="1"/>
    <col min="2567" max="2567" width="9.5703125" style="30" customWidth="1"/>
    <col min="2568" max="2568" width="9.140625" style="30" customWidth="1"/>
    <col min="2569" max="2569" width="9.42578125" style="30" customWidth="1"/>
    <col min="2570" max="2570" width="9.140625" style="30" customWidth="1"/>
    <col min="2571" max="2571" width="9.85546875" style="30" customWidth="1"/>
    <col min="2572" max="2816" width="11.42578125" style="30"/>
    <col min="2817" max="2817" width="24.42578125" style="30" customWidth="1"/>
    <col min="2818" max="2818" width="8.5703125" style="30" customWidth="1"/>
    <col min="2819" max="2820" width="9.140625" style="30" customWidth="1"/>
    <col min="2821" max="2821" width="8.42578125" style="30" customWidth="1"/>
    <col min="2822" max="2822" width="9" style="30" customWidth="1"/>
    <col min="2823" max="2823" width="9.5703125" style="30" customWidth="1"/>
    <col min="2824" max="2824" width="9.140625" style="30" customWidth="1"/>
    <col min="2825" max="2825" width="9.42578125" style="30" customWidth="1"/>
    <col min="2826" max="2826" width="9.140625" style="30" customWidth="1"/>
    <col min="2827" max="2827" width="9.85546875" style="30" customWidth="1"/>
    <col min="2828" max="3072" width="11.42578125" style="30"/>
    <col min="3073" max="3073" width="24.42578125" style="30" customWidth="1"/>
    <col min="3074" max="3074" width="8.5703125" style="30" customWidth="1"/>
    <col min="3075" max="3076" width="9.140625" style="30" customWidth="1"/>
    <col min="3077" max="3077" width="8.42578125" style="30" customWidth="1"/>
    <col min="3078" max="3078" width="9" style="30" customWidth="1"/>
    <col min="3079" max="3079" width="9.5703125" style="30" customWidth="1"/>
    <col min="3080" max="3080" width="9.140625" style="30" customWidth="1"/>
    <col min="3081" max="3081" width="9.42578125" style="30" customWidth="1"/>
    <col min="3082" max="3082" width="9.140625" style="30" customWidth="1"/>
    <col min="3083" max="3083" width="9.85546875" style="30" customWidth="1"/>
    <col min="3084" max="3328" width="11.42578125" style="30"/>
    <col min="3329" max="3329" width="24.42578125" style="30" customWidth="1"/>
    <col min="3330" max="3330" width="8.5703125" style="30" customWidth="1"/>
    <col min="3331" max="3332" width="9.140625" style="30" customWidth="1"/>
    <col min="3333" max="3333" width="8.42578125" style="30" customWidth="1"/>
    <col min="3334" max="3334" width="9" style="30" customWidth="1"/>
    <col min="3335" max="3335" width="9.5703125" style="30" customWidth="1"/>
    <col min="3336" max="3336" width="9.140625" style="30" customWidth="1"/>
    <col min="3337" max="3337" width="9.42578125" style="30" customWidth="1"/>
    <col min="3338" max="3338" width="9.140625" style="30" customWidth="1"/>
    <col min="3339" max="3339" width="9.85546875" style="30" customWidth="1"/>
    <col min="3340" max="3584" width="11.42578125" style="30"/>
    <col min="3585" max="3585" width="24.42578125" style="30" customWidth="1"/>
    <col min="3586" max="3586" width="8.5703125" style="30" customWidth="1"/>
    <col min="3587" max="3588" width="9.140625" style="30" customWidth="1"/>
    <col min="3589" max="3589" width="8.42578125" style="30" customWidth="1"/>
    <col min="3590" max="3590" width="9" style="30" customWidth="1"/>
    <col min="3591" max="3591" width="9.5703125" style="30" customWidth="1"/>
    <col min="3592" max="3592" width="9.140625" style="30" customWidth="1"/>
    <col min="3593" max="3593" width="9.42578125" style="30" customWidth="1"/>
    <col min="3594" max="3594" width="9.140625" style="30" customWidth="1"/>
    <col min="3595" max="3595" width="9.85546875" style="30" customWidth="1"/>
    <col min="3596" max="3840" width="11.42578125" style="30"/>
    <col min="3841" max="3841" width="24.42578125" style="30" customWidth="1"/>
    <col min="3842" max="3842" width="8.5703125" style="30" customWidth="1"/>
    <col min="3843" max="3844" width="9.140625" style="30" customWidth="1"/>
    <col min="3845" max="3845" width="8.42578125" style="30" customWidth="1"/>
    <col min="3846" max="3846" width="9" style="30" customWidth="1"/>
    <col min="3847" max="3847" width="9.5703125" style="30" customWidth="1"/>
    <col min="3848" max="3848" width="9.140625" style="30" customWidth="1"/>
    <col min="3849" max="3849" width="9.42578125" style="30" customWidth="1"/>
    <col min="3850" max="3850" width="9.140625" style="30" customWidth="1"/>
    <col min="3851" max="3851" width="9.85546875" style="30" customWidth="1"/>
    <col min="3852" max="4096" width="11.42578125" style="30"/>
    <col min="4097" max="4097" width="24.42578125" style="30" customWidth="1"/>
    <col min="4098" max="4098" width="8.5703125" style="30" customWidth="1"/>
    <col min="4099" max="4100" width="9.140625" style="30" customWidth="1"/>
    <col min="4101" max="4101" width="8.42578125" style="30" customWidth="1"/>
    <col min="4102" max="4102" width="9" style="30" customWidth="1"/>
    <col min="4103" max="4103" width="9.5703125" style="30" customWidth="1"/>
    <col min="4104" max="4104" width="9.140625" style="30" customWidth="1"/>
    <col min="4105" max="4105" width="9.42578125" style="30" customWidth="1"/>
    <col min="4106" max="4106" width="9.140625" style="30" customWidth="1"/>
    <col min="4107" max="4107" width="9.85546875" style="30" customWidth="1"/>
    <col min="4108" max="4352" width="11.42578125" style="30"/>
    <col min="4353" max="4353" width="24.42578125" style="30" customWidth="1"/>
    <col min="4354" max="4354" width="8.5703125" style="30" customWidth="1"/>
    <col min="4355" max="4356" width="9.140625" style="30" customWidth="1"/>
    <col min="4357" max="4357" width="8.42578125" style="30" customWidth="1"/>
    <col min="4358" max="4358" width="9" style="30" customWidth="1"/>
    <col min="4359" max="4359" width="9.5703125" style="30" customWidth="1"/>
    <col min="4360" max="4360" width="9.140625" style="30" customWidth="1"/>
    <col min="4361" max="4361" width="9.42578125" style="30" customWidth="1"/>
    <col min="4362" max="4362" width="9.140625" style="30" customWidth="1"/>
    <col min="4363" max="4363" width="9.85546875" style="30" customWidth="1"/>
    <col min="4364" max="4608" width="11.42578125" style="30"/>
    <col min="4609" max="4609" width="24.42578125" style="30" customWidth="1"/>
    <col min="4610" max="4610" width="8.5703125" style="30" customWidth="1"/>
    <col min="4611" max="4612" width="9.140625" style="30" customWidth="1"/>
    <col min="4613" max="4613" width="8.42578125" style="30" customWidth="1"/>
    <col min="4614" max="4614" width="9" style="30" customWidth="1"/>
    <col min="4615" max="4615" width="9.5703125" style="30" customWidth="1"/>
    <col min="4616" max="4616" width="9.140625" style="30" customWidth="1"/>
    <col min="4617" max="4617" width="9.42578125" style="30" customWidth="1"/>
    <col min="4618" max="4618" width="9.140625" style="30" customWidth="1"/>
    <col min="4619" max="4619" width="9.85546875" style="30" customWidth="1"/>
    <col min="4620" max="4864" width="11.42578125" style="30"/>
    <col min="4865" max="4865" width="24.42578125" style="30" customWidth="1"/>
    <col min="4866" max="4866" width="8.5703125" style="30" customWidth="1"/>
    <col min="4867" max="4868" width="9.140625" style="30" customWidth="1"/>
    <col min="4869" max="4869" width="8.42578125" style="30" customWidth="1"/>
    <col min="4870" max="4870" width="9" style="30" customWidth="1"/>
    <col min="4871" max="4871" width="9.5703125" style="30" customWidth="1"/>
    <col min="4872" max="4872" width="9.140625" style="30" customWidth="1"/>
    <col min="4873" max="4873" width="9.42578125" style="30" customWidth="1"/>
    <col min="4874" max="4874" width="9.140625" style="30" customWidth="1"/>
    <col min="4875" max="4875" width="9.85546875" style="30" customWidth="1"/>
    <col min="4876" max="5120" width="11.42578125" style="30"/>
    <col min="5121" max="5121" width="24.42578125" style="30" customWidth="1"/>
    <col min="5122" max="5122" width="8.5703125" style="30" customWidth="1"/>
    <col min="5123" max="5124" width="9.140625" style="30" customWidth="1"/>
    <col min="5125" max="5125" width="8.42578125" style="30" customWidth="1"/>
    <col min="5126" max="5126" width="9" style="30" customWidth="1"/>
    <col min="5127" max="5127" width="9.5703125" style="30" customWidth="1"/>
    <col min="5128" max="5128" width="9.140625" style="30" customWidth="1"/>
    <col min="5129" max="5129" width="9.42578125" style="30" customWidth="1"/>
    <col min="5130" max="5130" width="9.140625" style="30" customWidth="1"/>
    <col min="5131" max="5131" width="9.85546875" style="30" customWidth="1"/>
    <col min="5132" max="5376" width="11.42578125" style="30"/>
    <col min="5377" max="5377" width="24.42578125" style="30" customWidth="1"/>
    <col min="5378" max="5378" width="8.5703125" style="30" customWidth="1"/>
    <col min="5379" max="5380" width="9.140625" style="30" customWidth="1"/>
    <col min="5381" max="5381" width="8.42578125" style="30" customWidth="1"/>
    <col min="5382" max="5382" width="9" style="30" customWidth="1"/>
    <col min="5383" max="5383" width="9.5703125" style="30" customWidth="1"/>
    <col min="5384" max="5384" width="9.140625" style="30" customWidth="1"/>
    <col min="5385" max="5385" width="9.42578125" style="30" customWidth="1"/>
    <col min="5386" max="5386" width="9.140625" style="30" customWidth="1"/>
    <col min="5387" max="5387" width="9.85546875" style="30" customWidth="1"/>
    <col min="5388" max="5632" width="11.42578125" style="30"/>
    <col min="5633" max="5633" width="24.42578125" style="30" customWidth="1"/>
    <col min="5634" max="5634" width="8.5703125" style="30" customWidth="1"/>
    <col min="5635" max="5636" width="9.140625" style="30" customWidth="1"/>
    <col min="5637" max="5637" width="8.42578125" style="30" customWidth="1"/>
    <col min="5638" max="5638" width="9" style="30" customWidth="1"/>
    <col min="5639" max="5639" width="9.5703125" style="30" customWidth="1"/>
    <col min="5640" max="5640" width="9.140625" style="30" customWidth="1"/>
    <col min="5641" max="5641" width="9.42578125" style="30" customWidth="1"/>
    <col min="5642" max="5642" width="9.140625" style="30" customWidth="1"/>
    <col min="5643" max="5643" width="9.85546875" style="30" customWidth="1"/>
    <col min="5644" max="5888" width="11.42578125" style="30"/>
    <col min="5889" max="5889" width="24.42578125" style="30" customWidth="1"/>
    <col min="5890" max="5890" width="8.5703125" style="30" customWidth="1"/>
    <col min="5891" max="5892" width="9.140625" style="30" customWidth="1"/>
    <col min="5893" max="5893" width="8.42578125" style="30" customWidth="1"/>
    <col min="5894" max="5894" width="9" style="30" customWidth="1"/>
    <col min="5895" max="5895" width="9.5703125" style="30" customWidth="1"/>
    <col min="5896" max="5896" width="9.140625" style="30" customWidth="1"/>
    <col min="5897" max="5897" width="9.42578125" style="30" customWidth="1"/>
    <col min="5898" max="5898" width="9.140625" style="30" customWidth="1"/>
    <col min="5899" max="5899" width="9.85546875" style="30" customWidth="1"/>
    <col min="5900" max="6144" width="11.42578125" style="30"/>
    <col min="6145" max="6145" width="24.42578125" style="30" customWidth="1"/>
    <col min="6146" max="6146" width="8.5703125" style="30" customWidth="1"/>
    <col min="6147" max="6148" width="9.140625" style="30" customWidth="1"/>
    <col min="6149" max="6149" width="8.42578125" style="30" customWidth="1"/>
    <col min="6150" max="6150" width="9" style="30" customWidth="1"/>
    <col min="6151" max="6151" width="9.5703125" style="30" customWidth="1"/>
    <col min="6152" max="6152" width="9.140625" style="30" customWidth="1"/>
    <col min="6153" max="6153" width="9.42578125" style="30" customWidth="1"/>
    <col min="6154" max="6154" width="9.140625" style="30" customWidth="1"/>
    <col min="6155" max="6155" width="9.85546875" style="30" customWidth="1"/>
    <col min="6156" max="6400" width="11.42578125" style="30"/>
    <col min="6401" max="6401" width="24.42578125" style="30" customWidth="1"/>
    <col min="6402" max="6402" width="8.5703125" style="30" customWidth="1"/>
    <col min="6403" max="6404" width="9.140625" style="30" customWidth="1"/>
    <col min="6405" max="6405" width="8.42578125" style="30" customWidth="1"/>
    <col min="6406" max="6406" width="9" style="30" customWidth="1"/>
    <col min="6407" max="6407" width="9.5703125" style="30" customWidth="1"/>
    <col min="6408" max="6408" width="9.140625" style="30" customWidth="1"/>
    <col min="6409" max="6409" width="9.42578125" style="30" customWidth="1"/>
    <col min="6410" max="6410" width="9.140625" style="30" customWidth="1"/>
    <col min="6411" max="6411" width="9.85546875" style="30" customWidth="1"/>
    <col min="6412" max="6656" width="11.42578125" style="30"/>
    <col min="6657" max="6657" width="24.42578125" style="30" customWidth="1"/>
    <col min="6658" max="6658" width="8.5703125" style="30" customWidth="1"/>
    <col min="6659" max="6660" width="9.140625" style="30" customWidth="1"/>
    <col min="6661" max="6661" width="8.42578125" style="30" customWidth="1"/>
    <col min="6662" max="6662" width="9" style="30" customWidth="1"/>
    <col min="6663" max="6663" width="9.5703125" style="30" customWidth="1"/>
    <col min="6664" max="6664" width="9.140625" style="30" customWidth="1"/>
    <col min="6665" max="6665" width="9.42578125" style="30" customWidth="1"/>
    <col min="6666" max="6666" width="9.140625" style="30" customWidth="1"/>
    <col min="6667" max="6667" width="9.85546875" style="30" customWidth="1"/>
    <col min="6668" max="6912" width="11.42578125" style="30"/>
    <col min="6913" max="6913" width="24.42578125" style="30" customWidth="1"/>
    <col min="6914" max="6914" width="8.5703125" style="30" customWidth="1"/>
    <col min="6915" max="6916" width="9.140625" style="30" customWidth="1"/>
    <col min="6917" max="6917" width="8.42578125" style="30" customWidth="1"/>
    <col min="6918" max="6918" width="9" style="30" customWidth="1"/>
    <col min="6919" max="6919" width="9.5703125" style="30" customWidth="1"/>
    <col min="6920" max="6920" width="9.140625" style="30" customWidth="1"/>
    <col min="6921" max="6921" width="9.42578125" style="30" customWidth="1"/>
    <col min="6922" max="6922" width="9.140625" style="30" customWidth="1"/>
    <col min="6923" max="6923" width="9.85546875" style="30" customWidth="1"/>
    <col min="6924" max="7168" width="11.42578125" style="30"/>
    <col min="7169" max="7169" width="24.42578125" style="30" customWidth="1"/>
    <col min="7170" max="7170" width="8.5703125" style="30" customWidth="1"/>
    <col min="7171" max="7172" width="9.140625" style="30" customWidth="1"/>
    <col min="7173" max="7173" width="8.42578125" style="30" customWidth="1"/>
    <col min="7174" max="7174" width="9" style="30" customWidth="1"/>
    <col min="7175" max="7175" width="9.5703125" style="30" customWidth="1"/>
    <col min="7176" max="7176" width="9.140625" style="30" customWidth="1"/>
    <col min="7177" max="7177" width="9.42578125" style="30" customWidth="1"/>
    <col min="7178" max="7178" width="9.140625" style="30" customWidth="1"/>
    <col min="7179" max="7179" width="9.85546875" style="30" customWidth="1"/>
    <col min="7180" max="7424" width="11.42578125" style="30"/>
    <col min="7425" max="7425" width="24.42578125" style="30" customWidth="1"/>
    <col min="7426" max="7426" width="8.5703125" style="30" customWidth="1"/>
    <col min="7427" max="7428" width="9.140625" style="30" customWidth="1"/>
    <col min="7429" max="7429" width="8.42578125" style="30" customWidth="1"/>
    <col min="7430" max="7430" width="9" style="30" customWidth="1"/>
    <col min="7431" max="7431" width="9.5703125" style="30" customWidth="1"/>
    <col min="7432" max="7432" width="9.140625" style="30" customWidth="1"/>
    <col min="7433" max="7433" width="9.42578125" style="30" customWidth="1"/>
    <col min="7434" max="7434" width="9.140625" style="30" customWidth="1"/>
    <col min="7435" max="7435" width="9.85546875" style="30" customWidth="1"/>
    <col min="7436" max="7680" width="11.42578125" style="30"/>
    <col min="7681" max="7681" width="24.42578125" style="30" customWidth="1"/>
    <col min="7682" max="7682" width="8.5703125" style="30" customWidth="1"/>
    <col min="7683" max="7684" width="9.140625" style="30" customWidth="1"/>
    <col min="7685" max="7685" width="8.42578125" style="30" customWidth="1"/>
    <col min="7686" max="7686" width="9" style="30" customWidth="1"/>
    <col min="7687" max="7687" width="9.5703125" style="30" customWidth="1"/>
    <col min="7688" max="7688" width="9.140625" style="30" customWidth="1"/>
    <col min="7689" max="7689" width="9.42578125" style="30" customWidth="1"/>
    <col min="7690" max="7690" width="9.140625" style="30" customWidth="1"/>
    <col min="7691" max="7691" width="9.85546875" style="30" customWidth="1"/>
    <col min="7692" max="7936" width="11.42578125" style="30"/>
    <col min="7937" max="7937" width="24.42578125" style="30" customWidth="1"/>
    <col min="7938" max="7938" width="8.5703125" style="30" customWidth="1"/>
    <col min="7939" max="7940" width="9.140625" style="30" customWidth="1"/>
    <col min="7941" max="7941" width="8.42578125" style="30" customWidth="1"/>
    <col min="7942" max="7942" width="9" style="30" customWidth="1"/>
    <col min="7943" max="7943" width="9.5703125" style="30" customWidth="1"/>
    <col min="7944" max="7944" width="9.140625" style="30" customWidth="1"/>
    <col min="7945" max="7945" width="9.42578125" style="30" customWidth="1"/>
    <col min="7946" max="7946" width="9.140625" style="30" customWidth="1"/>
    <col min="7947" max="7947" width="9.85546875" style="30" customWidth="1"/>
    <col min="7948" max="8192" width="11.42578125" style="30"/>
    <col min="8193" max="8193" width="24.42578125" style="30" customWidth="1"/>
    <col min="8194" max="8194" width="8.5703125" style="30" customWidth="1"/>
    <col min="8195" max="8196" width="9.140625" style="30" customWidth="1"/>
    <col min="8197" max="8197" width="8.42578125" style="30" customWidth="1"/>
    <col min="8198" max="8198" width="9" style="30" customWidth="1"/>
    <col min="8199" max="8199" width="9.5703125" style="30" customWidth="1"/>
    <col min="8200" max="8200" width="9.140625" style="30" customWidth="1"/>
    <col min="8201" max="8201" width="9.42578125" style="30" customWidth="1"/>
    <col min="8202" max="8202" width="9.140625" style="30" customWidth="1"/>
    <col min="8203" max="8203" width="9.85546875" style="30" customWidth="1"/>
    <col min="8204" max="8448" width="11.42578125" style="30"/>
    <col min="8449" max="8449" width="24.42578125" style="30" customWidth="1"/>
    <col min="8450" max="8450" width="8.5703125" style="30" customWidth="1"/>
    <col min="8451" max="8452" width="9.140625" style="30" customWidth="1"/>
    <col min="8453" max="8453" width="8.42578125" style="30" customWidth="1"/>
    <col min="8454" max="8454" width="9" style="30" customWidth="1"/>
    <col min="8455" max="8455" width="9.5703125" style="30" customWidth="1"/>
    <col min="8456" max="8456" width="9.140625" style="30" customWidth="1"/>
    <col min="8457" max="8457" width="9.42578125" style="30" customWidth="1"/>
    <col min="8458" max="8458" width="9.140625" style="30" customWidth="1"/>
    <col min="8459" max="8459" width="9.85546875" style="30" customWidth="1"/>
    <col min="8460" max="8704" width="11.42578125" style="30"/>
    <col min="8705" max="8705" width="24.42578125" style="30" customWidth="1"/>
    <col min="8706" max="8706" width="8.5703125" style="30" customWidth="1"/>
    <col min="8707" max="8708" width="9.140625" style="30" customWidth="1"/>
    <col min="8709" max="8709" width="8.42578125" style="30" customWidth="1"/>
    <col min="8710" max="8710" width="9" style="30" customWidth="1"/>
    <col min="8711" max="8711" width="9.5703125" style="30" customWidth="1"/>
    <col min="8712" max="8712" width="9.140625" style="30" customWidth="1"/>
    <col min="8713" max="8713" width="9.42578125" style="30" customWidth="1"/>
    <col min="8714" max="8714" width="9.140625" style="30" customWidth="1"/>
    <col min="8715" max="8715" width="9.85546875" style="30" customWidth="1"/>
    <col min="8716" max="8960" width="11.42578125" style="30"/>
    <col min="8961" max="8961" width="24.42578125" style="30" customWidth="1"/>
    <col min="8962" max="8962" width="8.5703125" style="30" customWidth="1"/>
    <col min="8963" max="8964" width="9.140625" style="30" customWidth="1"/>
    <col min="8965" max="8965" width="8.42578125" style="30" customWidth="1"/>
    <col min="8966" max="8966" width="9" style="30" customWidth="1"/>
    <col min="8967" max="8967" width="9.5703125" style="30" customWidth="1"/>
    <col min="8968" max="8968" width="9.140625" style="30" customWidth="1"/>
    <col min="8969" max="8969" width="9.42578125" style="30" customWidth="1"/>
    <col min="8970" max="8970" width="9.140625" style="30" customWidth="1"/>
    <col min="8971" max="8971" width="9.85546875" style="30" customWidth="1"/>
    <col min="8972" max="9216" width="11.42578125" style="30"/>
    <col min="9217" max="9217" width="24.42578125" style="30" customWidth="1"/>
    <col min="9218" max="9218" width="8.5703125" style="30" customWidth="1"/>
    <col min="9219" max="9220" width="9.140625" style="30" customWidth="1"/>
    <col min="9221" max="9221" width="8.42578125" style="30" customWidth="1"/>
    <col min="9222" max="9222" width="9" style="30" customWidth="1"/>
    <col min="9223" max="9223" width="9.5703125" style="30" customWidth="1"/>
    <col min="9224" max="9224" width="9.140625" style="30" customWidth="1"/>
    <col min="9225" max="9225" width="9.42578125" style="30" customWidth="1"/>
    <col min="9226" max="9226" width="9.140625" style="30" customWidth="1"/>
    <col min="9227" max="9227" width="9.85546875" style="30" customWidth="1"/>
    <col min="9228" max="9472" width="11.42578125" style="30"/>
    <col min="9473" max="9473" width="24.42578125" style="30" customWidth="1"/>
    <col min="9474" max="9474" width="8.5703125" style="30" customWidth="1"/>
    <col min="9475" max="9476" width="9.140625" style="30" customWidth="1"/>
    <col min="9477" max="9477" width="8.42578125" style="30" customWidth="1"/>
    <col min="9478" max="9478" width="9" style="30" customWidth="1"/>
    <col min="9479" max="9479" width="9.5703125" style="30" customWidth="1"/>
    <col min="9480" max="9480" width="9.140625" style="30" customWidth="1"/>
    <col min="9481" max="9481" width="9.42578125" style="30" customWidth="1"/>
    <col min="9482" max="9482" width="9.140625" style="30" customWidth="1"/>
    <col min="9483" max="9483" width="9.85546875" style="30" customWidth="1"/>
    <col min="9484" max="9728" width="11.42578125" style="30"/>
    <col min="9729" max="9729" width="24.42578125" style="30" customWidth="1"/>
    <col min="9730" max="9730" width="8.5703125" style="30" customWidth="1"/>
    <col min="9731" max="9732" width="9.140625" style="30" customWidth="1"/>
    <col min="9733" max="9733" width="8.42578125" style="30" customWidth="1"/>
    <col min="9734" max="9734" width="9" style="30" customWidth="1"/>
    <col min="9735" max="9735" width="9.5703125" style="30" customWidth="1"/>
    <col min="9736" max="9736" width="9.140625" style="30" customWidth="1"/>
    <col min="9737" max="9737" width="9.42578125" style="30" customWidth="1"/>
    <col min="9738" max="9738" width="9.140625" style="30" customWidth="1"/>
    <col min="9739" max="9739" width="9.85546875" style="30" customWidth="1"/>
    <col min="9740" max="9984" width="11.42578125" style="30"/>
    <col min="9985" max="9985" width="24.42578125" style="30" customWidth="1"/>
    <col min="9986" max="9986" width="8.5703125" style="30" customWidth="1"/>
    <col min="9987" max="9988" width="9.140625" style="30" customWidth="1"/>
    <col min="9989" max="9989" width="8.42578125" style="30" customWidth="1"/>
    <col min="9990" max="9990" width="9" style="30" customWidth="1"/>
    <col min="9991" max="9991" width="9.5703125" style="30" customWidth="1"/>
    <col min="9992" max="9992" width="9.140625" style="30" customWidth="1"/>
    <col min="9993" max="9993" width="9.42578125" style="30" customWidth="1"/>
    <col min="9994" max="9994" width="9.140625" style="30" customWidth="1"/>
    <col min="9995" max="9995" width="9.85546875" style="30" customWidth="1"/>
    <col min="9996" max="10240" width="11.42578125" style="30"/>
    <col min="10241" max="10241" width="24.42578125" style="30" customWidth="1"/>
    <col min="10242" max="10242" width="8.5703125" style="30" customWidth="1"/>
    <col min="10243" max="10244" width="9.140625" style="30" customWidth="1"/>
    <col min="10245" max="10245" width="8.42578125" style="30" customWidth="1"/>
    <col min="10246" max="10246" width="9" style="30" customWidth="1"/>
    <col min="10247" max="10247" width="9.5703125" style="30" customWidth="1"/>
    <col min="10248" max="10248" width="9.140625" style="30" customWidth="1"/>
    <col min="10249" max="10249" width="9.42578125" style="30" customWidth="1"/>
    <col min="10250" max="10250" width="9.140625" style="30" customWidth="1"/>
    <col min="10251" max="10251" width="9.85546875" style="30" customWidth="1"/>
    <col min="10252" max="10496" width="11.42578125" style="30"/>
    <col min="10497" max="10497" width="24.42578125" style="30" customWidth="1"/>
    <col min="10498" max="10498" width="8.5703125" style="30" customWidth="1"/>
    <col min="10499" max="10500" width="9.140625" style="30" customWidth="1"/>
    <col min="10501" max="10501" width="8.42578125" style="30" customWidth="1"/>
    <col min="10502" max="10502" width="9" style="30" customWidth="1"/>
    <col min="10503" max="10503" width="9.5703125" style="30" customWidth="1"/>
    <col min="10504" max="10504" width="9.140625" style="30" customWidth="1"/>
    <col min="10505" max="10505" width="9.42578125" style="30" customWidth="1"/>
    <col min="10506" max="10506" width="9.140625" style="30" customWidth="1"/>
    <col min="10507" max="10507" width="9.85546875" style="30" customWidth="1"/>
    <col min="10508" max="10752" width="11.42578125" style="30"/>
    <col min="10753" max="10753" width="24.42578125" style="30" customWidth="1"/>
    <col min="10754" max="10754" width="8.5703125" style="30" customWidth="1"/>
    <col min="10755" max="10756" width="9.140625" style="30" customWidth="1"/>
    <col min="10757" max="10757" width="8.42578125" style="30" customWidth="1"/>
    <col min="10758" max="10758" width="9" style="30" customWidth="1"/>
    <col min="10759" max="10759" width="9.5703125" style="30" customWidth="1"/>
    <col min="10760" max="10760" width="9.140625" style="30" customWidth="1"/>
    <col min="10761" max="10761" width="9.42578125" style="30" customWidth="1"/>
    <col min="10762" max="10762" width="9.140625" style="30" customWidth="1"/>
    <col min="10763" max="10763" width="9.85546875" style="30" customWidth="1"/>
    <col min="10764" max="11008" width="11.42578125" style="30"/>
    <col min="11009" max="11009" width="24.42578125" style="30" customWidth="1"/>
    <col min="11010" max="11010" width="8.5703125" style="30" customWidth="1"/>
    <col min="11011" max="11012" width="9.140625" style="30" customWidth="1"/>
    <col min="11013" max="11013" width="8.42578125" style="30" customWidth="1"/>
    <col min="11014" max="11014" width="9" style="30" customWidth="1"/>
    <col min="11015" max="11015" width="9.5703125" style="30" customWidth="1"/>
    <col min="11016" max="11016" width="9.140625" style="30" customWidth="1"/>
    <col min="11017" max="11017" width="9.42578125" style="30" customWidth="1"/>
    <col min="11018" max="11018" width="9.140625" style="30" customWidth="1"/>
    <col min="11019" max="11019" width="9.85546875" style="30" customWidth="1"/>
    <col min="11020" max="11264" width="11.42578125" style="30"/>
    <col min="11265" max="11265" width="24.42578125" style="30" customWidth="1"/>
    <col min="11266" max="11266" width="8.5703125" style="30" customWidth="1"/>
    <col min="11267" max="11268" width="9.140625" style="30" customWidth="1"/>
    <col min="11269" max="11269" width="8.42578125" style="30" customWidth="1"/>
    <col min="11270" max="11270" width="9" style="30" customWidth="1"/>
    <col min="11271" max="11271" width="9.5703125" style="30" customWidth="1"/>
    <col min="11272" max="11272" width="9.140625" style="30" customWidth="1"/>
    <col min="11273" max="11273" width="9.42578125" style="30" customWidth="1"/>
    <col min="11274" max="11274" width="9.140625" style="30" customWidth="1"/>
    <col min="11275" max="11275" width="9.85546875" style="30" customWidth="1"/>
    <col min="11276" max="11520" width="11.42578125" style="30"/>
    <col min="11521" max="11521" width="24.42578125" style="30" customWidth="1"/>
    <col min="11522" max="11522" width="8.5703125" style="30" customWidth="1"/>
    <col min="11523" max="11524" width="9.140625" style="30" customWidth="1"/>
    <col min="11525" max="11525" width="8.42578125" style="30" customWidth="1"/>
    <col min="11526" max="11526" width="9" style="30" customWidth="1"/>
    <col min="11527" max="11527" width="9.5703125" style="30" customWidth="1"/>
    <col min="11528" max="11528" width="9.140625" style="30" customWidth="1"/>
    <col min="11529" max="11529" width="9.42578125" style="30" customWidth="1"/>
    <col min="11530" max="11530" width="9.140625" style="30" customWidth="1"/>
    <col min="11531" max="11531" width="9.85546875" style="30" customWidth="1"/>
    <col min="11532" max="11776" width="11.42578125" style="30"/>
    <col min="11777" max="11777" width="24.42578125" style="30" customWidth="1"/>
    <col min="11778" max="11778" width="8.5703125" style="30" customWidth="1"/>
    <col min="11779" max="11780" width="9.140625" style="30" customWidth="1"/>
    <col min="11781" max="11781" width="8.42578125" style="30" customWidth="1"/>
    <col min="11782" max="11782" width="9" style="30" customWidth="1"/>
    <col min="11783" max="11783" width="9.5703125" style="30" customWidth="1"/>
    <col min="11784" max="11784" width="9.140625" style="30" customWidth="1"/>
    <col min="11785" max="11785" width="9.42578125" style="30" customWidth="1"/>
    <col min="11786" max="11786" width="9.140625" style="30" customWidth="1"/>
    <col min="11787" max="11787" width="9.85546875" style="30" customWidth="1"/>
    <col min="11788" max="12032" width="11.42578125" style="30"/>
    <col min="12033" max="12033" width="24.42578125" style="30" customWidth="1"/>
    <col min="12034" max="12034" width="8.5703125" style="30" customWidth="1"/>
    <col min="12035" max="12036" width="9.140625" style="30" customWidth="1"/>
    <col min="12037" max="12037" width="8.42578125" style="30" customWidth="1"/>
    <col min="12038" max="12038" width="9" style="30" customWidth="1"/>
    <col min="12039" max="12039" width="9.5703125" style="30" customWidth="1"/>
    <col min="12040" max="12040" width="9.140625" style="30" customWidth="1"/>
    <col min="12041" max="12041" width="9.42578125" style="30" customWidth="1"/>
    <col min="12042" max="12042" width="9.140625" style="30" customWidth="1"/>
    <col min="12043" max="12043" width="9.85546875" style="30" customWidth="1"/>
    <col min="12044" max="12288" width="11.42578125" style="30"/>
    <col min="12289" max="12289" width="24.42578125" style="30" customWidth="1"/>
    <col min="12290" max="12290" width="8.5703125" style="30" customWidth="1"/>
    <col min="12291" max="12292" width="9.140625" style="30" customWidth="1"/>
    <col min="12293" max="12293" width="8.42578125" style="30" customWidth="1"/>
    <col min="12294" max="12294" width="9" style="30" customWidth="1"/>
    <col min="12295" max="12295" width="9.5703125" style="30" customWidth="1"/>
    <col min="12296" max="12296" width="9.140625" style="30" customWidth="1"/>
    <col min="12297" max="12297" width="9.42578125" style="30" customWidth="1"/>
    <col min="12298" max="12298" width="9.140625" style="30" customWidth="1"/>
    <col min="12299" max="12299" width="9.85546875" style="30" customWidth="1"/>
    <col min="12300" max="12544" width="11.42578125" style="30"/>
    <col min="12545" max="12545" width="24.42578125" style="30" customWidth="1"/>
    <col min="12546" max="12546" width="8.5703125" style="30" customWidth="1"/>
    <col min="12547" max="12548" width="9.140625" style="30" customWidth="1"/>
    <col min="12549" max="12549" width="8.42578125" style="30" customWidth="1"/>
    <col min="12550" max="12550" width="9" style="30" customWidth="1"/>
    <col min="12551" max="12551" width="9.5703125" style="30" customWidth="1"/>
    <col min="12552" max="12552" width="9.140625" style="30" customWidth="1"/>
    <col min="12553" max="12553" width="9.42578125" style="30" customWidth="1"/>
    <col min="12554" max="12554" width="9.140625" style="30" customWidth="1"/>
    <col min="12555" max="12555" width="9.85546875" style="30" customWidth="1"/>
    <col min="12556" max="12800" width="11.42578125" style="30"/>
    <col min="12801" max="12801" width="24.42578125" style="30" customWidth="1"/>
    <col min="12802" max="12802" width="8.5703125" style="30" customWidth="1"/>
    <col min="12803" max="12804" width="9.140625" style="30" customWidth="1"/>
    <col min="12805" max="12805" width="8.42578125" style="30" customWidth="1"/>
    <col min="12806" max="12806" width="9" style="30" customWidth="1"/>
    <col min="12807" max="12807" width="9.5703125" style="30" customWidth="1"/>
    <col min="12808" max="12808" width="9.140625" style="30" customWidth="1"/>
    <col min="12809" max="12809" width="9.42578125" style="30" customWidth="1"/>
    <col min="12810" max="12810" width="9.140625" style="30" customWidth="1"/>
    <col min="12811" max="12811" width="9.85546875" style="30" customWidth="1"/>
    <col min="12812" max="13056" width="11.42578125" style="30"/>
    <col min="13057" max="13057" width="24.42578125" style="30" customWidth="1"/>
    <col min="13058" max="13058" width="8.5703125" style="30" customWidth="1"/>
    <col min="13059" max="13060" width="9.140625" style="30" customWidth="1"/>
    <col min="13061" max="13061" width="8.42578125" style="30" customWidth="1"/>
    <col min="13062" max="13062" width="9" style="30" customWidth="1"/>
    <col min="13063" max="13063" width="9.5703125" style="30" customWidth="1"/>
    <col min="13064" max="13064" width="9.140625" style="30" customWidth="1"/>
    <col min="13065" max="13065" width="9.42578125" style="30" customWidth="1"/>
    <col min="13066" max="13066" width="9.140625" style="30" customWidth="1"/>
    <col min="13067" max="13067" width="9.85546875" style="30" customWidth="1"/>
    <col min="13068" max="13312" width="11.42578125" style="30"/>
    <col min="13313" max="13313" width="24.42578125" style="30" customWidth="1"/>
    <col min="13314" max="13314" width="8.5703125" style="30" customWidth="1"/>
    <col min="13315" max="13316" width="9.140625" style="30" customWidth="1"/>
    <col min="13317" max="13317" width="8.42578125" style="30" customWidth="1"/>
    <col min="13318" max="13318" width="9" style="30" customWidth="1"/>
    <col min="13319" max="13319" width="9.5703125" style="30" customWidth="1"/>
    <col min="13320" max="13320" width="9.140625" style="30" customWidth="1"/>
    <col min="13321" max="13321" width="9.42578125" style="30" customWidth="1"/>
    <col min="13322" max="13322" width="9.140625" style="30" customWidth="1"/>
    <col min="13323" max="13323" width="9.85546875" style="30" customWidth="1"/>
    <col min="13324" max="13568" width="11.42578125" style="30"/>
    <col min="13569" max="13569" width="24.42578125" style="30" customWidth="1"/>
    <col min="13570" max="13570" width="8.5703125" style="30" customWidth="1"/>
    <col min="13571" max="13572" width="9.140625" style="30" customWidth="1"/>
    <col min="13573" max="13573" width="8.42578125" style="30" customWidth="1"/>
    <col min="13574" max="13574" width="9" style="30" customWidth="1"/>
    <col min="13575" max="13575" width="9.5703125" style="30" customWidth="1"/>
    <col min="13576" max="13576" width="9.140625" style="30" customWidth="1"/>
    <col min="13577" max="13577" width="9.42578125" style="30" customWidth="1"/>
    <col min="13578" max="13578" width="9.140625" style="30" customWidth="1"/>
    <col min="13579" max="13579" width="9.85546875" style="30" customWidth="1"/>
    <col min="13580" max="13824" width="11.42578125" style="30"/>
    <col min="13825" max="13825" width="24.42578125" style="30" customWidth="1"/>
    <col min="13826" max="13826" width="8.5703125" style="30" customWidth="1"/>
    <col min="13827" max="13828" width="9.140625" style="30" customWidth="1"/>
    <col min="13829" max="13829" width="8.42578125" style="30" customWidth="1"/>
    <col min="13830" max="13830" width="9" style="30" customWidth="1"/>
    <col min="13831" max="13831" width="9.5703125" style="30" customWidth="1"/>
    <col min="13832" max="13832" width="9.140625" style="30" customWidth="1"/>
    <col min="13833" max="13833" width="9.42578125" style="30" customWidth="1"/>
    <col min="13834" max="13834" width="9.140625" style="30" customWidth="1"/>
    <col min="13835" max="13835" width="9.85546875" style="30" customWidth="1"/>
    <col min="13836" max="14080" width="11.42578125" style="30"/>
    <col min="14081" max="14081" width="24.42578125" style="30" customWidth="1"/>
    <col min="14082" max="14082" width="8.5703125" style="30" customWidth="1"/>
    <col min="14083" max="14084" width="9.140625" style="30" customWidth="1"/>
    <col min="14085" max="14085" width="8.42578125" style="30" customWidth="1"/>
    <col min="14086" max="14086" width="9" style="30" customWidth="1"/>
    <col min="14087" max="14087" width="9.5703125" style="30" customWidth="1"/>
    <col min="14088" max="14088" width="9.140625" style="30" customWidth="1"/>
    <col min="14089" max="14089" width="9.42578125" style="30" customWidth="1"/>
    <col min="14090" max="14090" width="9.140625" style="30" customWidth="1"/>
    <col min="14091" max="14091" width="9.85546875" style="30" customWidth="1"/>
    <col min="14092" max="14336" width="11.42578125" style="30"/>
    <col min="14337" max="14337" width="24.42578125" style="30" customWidth="1"/>
    <col min="14338" max="14338" width="8.5703125" style="30" customWidth="1"/>
    <col min="14339" max="14340" width="9.140625" style="30" customWidth="1"/>
    <col min="14341" max="14341" width="8.42578125" style="30" customWidth="1"/>
    <col min="14342" max="14342" width="9" style="30" customWidth="1"/>
    <col min="14343" max="14343" width="9.5703125" style="30" customWidth="1"/>
    <col min="14344" max="14344" width="9.140625" style="30" customWidth="1"/>
    <col min="14345" max="14345" width="9.42578125" style="30" customWidth="1"/>
    <col min="14346" max="14346" width="9.140625" style="30" customWidth="1"/>
    <col min="14347" max="14347" width="9.85546875" style="30" customWidth="1"/>
    <col min="14348" max="14592" width="11.42578125" style="30"/>
    <col min="14593" max="14593" width="24.42578125" style="30" customWidth="1"/>
    <col min="14594" max="14594" width="8.5703125" style="30" customWidth="1"/>
    <col min="14595" max="14596" width="9.140625" style="30" customWidth="1"/>
    <col min="14597" max="14597" width="8.42578125" style="30" customWidth="1"/>
    <col min="14598" max="14598" width="9" style="30" customWidth="1"/>
    <col min="14599" max="14599" width="9.5703125" style="30" customWidth="1"/>
    <col min="14600" max="14600" width="9.140625" style="30" customWidth="1"/>
    <col min="14601" max="14601" width="9.42578125" style="30" customWidth="1"/>
    <col min="14602" max="14602" width="9.140625" style="30" customWidth="1"/>
    <col min="14603" max="14603" width="9.85546875" style="30" customWidth="1"/>
    <col min="14604" max="14848" width="11.42578125" style="30"/>
    <col min="14849" max="14849" width="24.42578125" style="30" customWidth="1"/>
    <col min="14850" max="14850" width="8.5703125" style="30" customWidth="1"/>
    <col min="14851" max="14852" width="9.140625" style="30" customWidth="1"/>
    <col min="14853" max="14853" width="8.42578125" style="30" customWidth="1"/>
    <col min="14854" max="14854" width="9" style="30" customWidth="1"/>
    <col min="14855" max="14855" width="9.5703125" style="30" customWidth="1"/>
    <col min="14856" max="14856" width="9.140625" style="30" customWidth="1"/>
    <col min="14857" max="14857" width="9.42578125" style="30" customWidth="1"/>
    <col min="14858" max="14858" width="9.140625" style="30" customWidth="1"/>
    <col min="14859" max="14859" width="9.85546875" style="30" customWidth="1"/>
    <col min="14860" max="15104" width="11.42578125" style="30"/>
    <col min="15105" max="15105" width="24.42578125" style="30" customWidth="1"/>
    <col min="15106" max="15106" width="8.5703125" style="30" customWidth="1"/>
    <col min="15107" max="15108" width="9.140625" style="30" customWidth="1"/>
    <col min="15109" max="15109" width="8.42578125" style="30" customWidth="1"/>
    <col min="15110" max="15110" width="9" style="30" customWidth="1"/>
    <col min="15111" max="15111" width="9.5703125" style="30" customWidth="1"/>
    <col min="15112" max="15112" width="9.140625" style="30" customWidth="1"/>
    <col min="15113" max="15113" width="9.42578125" style="30" customWidth="1"/>
    <col min="15114" max="15114" width="9.140625" style="30" customWidth="1"/>
    <col min="15115" max="15115" width="9.85546875" style="30" customWidth="1"/>
    <col min="15116" max="15360" width="11.42578125" style="30"/>
    <col min="15361" max="15361" width="24.42578125" style="30" customWidth="1"/>
    <col min="15362" max="15362" width="8.5703125" style="30" customWidth="1"/>
    <col min="15363" max="15364" width="9.140625" style="30" customWidth="1"/>
    <col min="15365" max="15365" width="8.42578125" style="30" customWidth="1"/>
    <col min="15366" max="15366" width="9" style="30" customWidth="1"/>
    <col min="15367" max="15367" width="9.5703125" style="30" customWidth="1"/>
    <col min="15368" max="15368" width="9.140625" style="30" customWidth="1"/>
    <col min="15369" max="15369" width="9.42578125" style="30" customWidth="1"/>
    <col min="15370" max="15370" width="9.140625" style="30" customWidth="1"/>
    <col min="15371" max="15371" width="9.85546875" style="30" customWidth="1"/>
    <col min="15372" max="15616" width="11.42578125" style="30"/>
    <col min="15617" max="15617" width="24.42578125" style="30" customWidth="1"/>
    <col min="15618" max="15618" width="8.5703125" style="30" customWidth="1"/>
    <col min="15619" max="15620" width="9.140625" style="30" customWidth="1"/>
    <col min="15621" max="15621" width="8.42578125" style="30" customWidth="1"/>
    <col min="15622" max="15622" width="9" style="30" customWidth="1"/>
    <col min="15623" max="15623" width="9.5703125" style="30" customWidth="1"/>
    <col min="15624" max="15624" width="9.140625" style="30" customWidth="1"/>
    <col min="15625" max="15625" width="9.42578125" style="30" customWidth="1"/>
    <col min="15626" max="15626" width="9.140625" style="30" customWidth="1"/>
    <col min="15627" max="15627" width="9.85546875" style="30" customWidth="1"/>
    <col min="15628" max="15872" width="11.42578125" style="30"/>
    <col min="15873" max="15873" width="24.42578125" style="30" customWidth="1"/>
    <col min="15874" max="15874" width="8.5703125" style="30" customWidth="1"/>
    <col min="15875" max="15876" width="9.140625" style="30" customWidth="1"/>
    <col min="15877" max="15877" width="8.42578125" style="30" customWidth="1"/>
    <col min="15878" max="15878" width="9" style="30" customWidth="1"/>
    <col min="15879" max="15879" width="9.5703125" style="30" customWidth="1"/>
    <col min="15880" max="15880" width="9.140625" style="30" customWidth="1"/>
    <col min="15881" max="15881" width="9.42578125" style="30" customWidth="1"/>
    <col min="15882" max="15882" width="9.140625" style="30" customWidth="1"/>
    <col min="15883" max="15883" width="9.85546875" style="30" customWidth="1"/>
    <col min="15884" max="16128" width="11.42578125" style="30"/>
    <col min="16129" max="16129" width="24.42578125" style="30" customWidth="1"/>
    <col min="16130" max="16130" width="8.5703125" style="30" customWidth="1"/>
    <col min="16131" max="16132" width="9.140625" style="30" customWidth="1"/>
    <col min="16133" max="16133" width="8.42578125" style="30" customWidth="1"/>
    <col min="16134" max="16134" width="9" style="30" customWidth="1"/>
    <col min="16135" max="16135" width="9.5703125" style="30" customWidth="1"/>
    <col min="16136" max="16136" width="9.140625" style="30" customWidth="1"/>
    <col min="16137" max="16137" width="9.42578125" style="30" customWidth="1"/>
    <col min="16138" max="16138" width="9.140625" style="30" customWidth="1"/>
    <col min="16139" max="16139" width="9.85546875" style="30" customWidth="1"/>
    <col min="16140" max="16384" width="11.42578125" style="30"/>
  </cols>
  <sheetData>
    <row r="1" spans="1:11" ht="15.75">
      <c r="A1" s="209" t="s">
        <v>136</v>
      </c>
      <c r="B1" s="210"/>
      <c r="C1" s="210"/>
      <c r="D1" s="210"/>
      <c r="E1" s="210"/>
      <c r="F1" s="211"/>
      <c r="G1" s="200" t="s">
        <v>235</v>
      </c>
      <c r="H1" s="201"/>
      <c r="I1" s="201"/>
      <c r="J1" s="201"/>
      <c r="K1" s="202"/>
    </row>
    <row r="2" spans="1:11" ht="32.25" customHeight="1">
      <c r="A2" s="37" t="s">
        <v>48</v>
      </c>
      <c r="B2" s="37" t="s">
        <v>49</v>
      </c>
      <c r="C2" s="37" t="s">
        <v>50</v>
      </c>
      <c r="D2" s="37" t="s">
        <v>115</v>
      </c>
      <c r="E2" s="37" t="s">
        <v>51</v>
      </c>
      <c r="F2" s="37" t="s">
        <v>101</v>
      </c>
      <c r="G2" s="38" t="s">
        <v>49</v>
      </c>
      <c r="H2" s="38" t="s">
        <v>50</v>
      </c>
      <c r="I2" s="38" t="s">
        <v>115</v>
      </c>
      <c r="J2" s="38" t="s">
        <v>52</v>
      </c>
      <c r="K2" s="38" t="s">
        <v>102</v>
      </c>
    </row>
    <row r="3" spans="1:11">
      <c r="A3" s="33" t="s">
        <v>234</v>
      </c>
      <c r="B3" s="33"/>
      <c r="C3" s="33">
        <v>3</v>
      </c>
      <c r="D3" s="33"/>
      <c r="E3" s="33"/>
      <c r="F3" s="33"/>
      <c r="G3" s="33"/>
      <c r="H3" s="33"/>
      <c r="I3" s="33"/>
      <c r="J3" s="33"/>
      <c r="K3" s="33"/>
    </row>
    <row r="4" spans="1:11">
      <c r="A4" s="156" t="s">
        <v>156</v>
      </c>
      <c r="B4" s="33"/>
      <c r="C4" s="33">
        <v>4</v>
      </c>
      <c r="D4" s="33"/>
      <c r="E4" s="33">
        <v>4</v>
      </c>
      <c r="F4" s="33"/>
      <c r="G4" s="33"/>
      <c r="H4" s="33"/>
      <c r="I4" s="33"/>
      <c r="J4" s="33"/>
      <c r="K4" s="33"/>
    </row>
    <row r="5" spans="1:11">
      <c r="A5" s="156" t="s">
        <v>236</v>
      </c>
      <c r="B5" s="33"/>
      <c r="C5" s="33"/>
      <c r="D5" s="33"/>
      <c r="E5" s="33"/>
      <c r="F5" s="33">
        <v>6</v>
      </c>
      <c r="G5" s="33"/>
      <c r="H5" s="33"/>
      <c r="I5" s="33"/>
      <c r="J5" s="33"/>
      <c r="K5" s="33"/>
    </row>
    <row r="6" spans="1:11">
      <c r="A6" s="156" t="s">
        <v>237</v>
      </c>
      <c r="B6" s="33"/>
      <c r="C6" s="33"/>
      <c r="D6" s="33">
        <v>2</v>
      </c>
      <c r="E6" s="33">
        <v>2</v>
      </c>
      <c r="F6" s="33"/>
      <c r="G6" s="33"/>
      <c r="H6" s="33"/>
      <c r="I6" s="33"/>
      <c r="J6" s="33"/>
      <c r="K6" s="33"/>
    </row>
    <row r="7" spans="1:11">
      <c r="A7" s="177" t="s">
        <v>238</v>
      </c>
      <c r="B7" s="33"/>
      <c r="C7" s="33"/>
      <c r="D7" s="33">
        <v>7</v>
      </c>
      <c r="E7" s="33"/>
      <c r="F7" s="33"/>
      <c r="G7" s="33"/>
      <c r="H7" s="33"/>
      <c r="I7" s="33"/>
      <c r="J7" s="33"/>
      <c r="K7" s="33"/>
    </row>
    <row r="8" spans="1:11">
      <c r="A8" s="156" t="s">
        <v>239</v>
      </c>
      <c r="B8" s="33"/>
      <c r="C8" s="33">
        <v>2</v>
      </c>
      <c r="D8" s="33"/>
      <c r="E8" s="33"/>
      <c r="F8" s="33"/>
      <c r="G8" s="33"/>
      <c r="H8" s="33"/>
      <c r="I8" s="33"/>
      <c r="J8" s="33"/>
      <c r="K8" s="33"/>
    </row>
    <row r="9" spans="1:11">
      <c r="A9" s="156" t="s">
        <v>240</v>
      </c>
      <c r="B9" s="33">
        <v>2</v>
      </c>
      <c r="C9" s="33"/>
      <c r="D9" s="33"/>
      <c r="E9" s="33">
        <v>2</v>
      </c>
      <c r="F9" s="33"/>
      <c r="G9" s="33"/>
      <c r="H9" s="33"/>
      <c r="I9" s="33"/>
      <c r="J9" s="33"/>
      <c r="K9" s="33"/>
    </row>
    <row r="10" spans="1:11">
      <c r="A10" s="156" t="s">
        <v>241</v>
      </c>
      <c r="B10" s="33">
        <v>3</v>
      </c>
      <c r="C10" s="33">
        <v>3</v>
      </c>
      <c r="D10" s="33">
        <v>2</v>
      </c>
      <c r="E10" s="33">
        <v>3</v>
      </c>
      <c r="F10" s="33"/>
      <c r="G10" s="33"/>
      <c r="H10" s="33"/>
      <c r="I10" s="33"/>
      <c r="J10" s="33"/>
      <c r="K10" s="33"/>
    </row>
    <row r="11" spans="1:11">
      <c r="A11" s="177" t="s">
        <v>242</v>
      </c>
      <c r="B11" s="33">
        <v>8</v>
      </c>
      <c r="C11" s="33"/>
      <c r="D11" s="33"/>
      <c r="E11" s="40"/>
      <c r="F11" s="33"/>
      <c r="G11" s="33"/>
      <c r="H11" s="33"/>
      <c r="I11" s="33"/>
      <c r="J11" s="33"/>
      <c r="K11" s="33"/>
    </row>
    <row r="12" spans="1:11">
      <c r="A12" s="177" t="s">
        <v>245</v>
      </c>
      <c r="B12" s="33"/>
      <c r="C12" s="33">
        <v>10</v>
      </c>
      <c r="D12" s="33"/>
      <c r="E12" s="40"/>
      <c r="F12" s="33"/>
      <c r="G12" s="33"/>
      <c r="H12" s="33"/>
      <c r="I12" s="33"/>
      <c r="J12" s="33"/>
      <c r="K12" s="33"/>
    </row>
    <row r="13" spans="1:11">
      <c r="A13" s="177" t="s">
        <v>246</v>
      </c>
      <c r="B13" s="33">
        <v>10</v>
      </c>
      <c r="C13" s="33"/>
      <c r="D13" s="33"/>
      <c r="E13" s="40"/>
      <c r="F13" s="33"/>
      <c r="G13" s="33"/>
      <c r="H13" s="33"/>
      <c r="I13" s="33"/>
      <c r="J13" s="33"/>
      <c r="K13" s="33"/>
    </row>
    <row r="14" spans="1:11">
      <c r="A14" s="177" t="s">
        <v>247</v>
      </c>
      <c r="B14" s="33"/>
      <c r="C14" s="33"/>
      <c r="D14" s="33">
        <v>7</v>
      </c>
      <c r="E14" s="33"/>
      <c r="F14" s="33"/>
      <c r="G14" s="33"/>
      <c r="H14" s="33"/>
      <c r="I14" s="33"/>
      <c r="J14" s="33"/>
      <c r="K14" s="33"/>
    </row>
    <row r="15" spans="1:11">
      <c r="A15" s="177" t="s">
        <v>248</v>
      </c>
      <c r="B15" s="33"/>
      <c r="C15" s="33">
        <v>7</v>
      </c>
      <c r="D15" s="33"/>
      <c r="E15" s="33"/>
      <c r="F15" s="33"/>
      <c r="G15" s="33"/>
      <c r="H15" s="33"/>
      <c r="I15" s="33"/>
      <c r="J15" s="33"/>
      <c r="K15" s="33"/>
    </row>
    <row r="16" spans="1:11">
      <c r="A16" s="156" t="s">
        <v>249</v>
      </c>
      <c r="B16" s="33">
        <v>2</v>
      </c>
      <c r="C16" s="33">
        <v>3</v>
      </c>
      <c r="D16" s="33">
        <v>3</v>
      </c>
      <c r="E16" s="33"/>
      <c r="F16" s="33"/>
      <c r="G16" s="33"/>
      <c r="H16" s="33"/>
      <c r="I16" s="33"/>
      <c r="J16" s="33"/>
      <c r="K16" s="33"/>
    </row>
    <row r="17" spans="1:13">
      <c r="A17" s="156"/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spans="1:13">
      <c r="A18" s="156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3">
      <c r="A19" s="41" t="s">
        <v>53</v>
      </c>
      <c r="B19" s="41">
        <f>SUM(B3:B18)</f>
        <v>25</v>
      </c>
      <c r="C19" s="41">
        <f>SUM(C3:C18)</f>
        <v>32</v>
      </c>
      <c r="D19" s="41">
        <f>SUM(D3:D18)</f>
        <v>21</v>
      </c>
      <c r="E19" s="41">
        <f>SUM(E3:E18)</f>
        <v>11</v>
      </c>
      <c r="F19" s="41"/>
      <c r="G19" s="42"/>
      <c r="H19" s="42"/>
      <c r="I19" s="42"/>
      <c r="J19" s="42"/>
      <c r="K19" s="42"/>
    </row>
    <row r="20" spans="1:13">
      <c r="A20" s="41" t="s">
        <v>54</v>
      </c>
      <c r="B20" s="92"/>
      <c r="C20" s="41"/>
      <c r="D20" s="41"/>
      <c r="E20" s="41"/>
      <c r="F20" s="41"/>
      <c r="G20" s="42"/>
      <c r="H20" s="42"/>
      <c r="I20" s="42"/>
      <c r="J20" s="42"/>
      <c r="K20" s="42"/>
    </row>
    <row r="21" spans="1:13" ht="32.25" customHeight="1">
      <c r="A21" s="37" t="s">
        <v>46</v>
      </c>
      <c r="B21" s="37" t="s">
        <v>49</v>
      </c>
      <c r="C21" s="37" t="s">
        <v>50</v>
      </c>
      <c r="D21" s="37" t="s">
        <v>115</v>
      </c>
      <c r="E21" s="37" t="s">
        <v>51</v>
      </c>
      <c r="F21" s="37" t="s">
        <v>101</v>
      </c>
      <c r="G21" s="38" t="s">
        <v>49</v>
      </c>
      <c r="H21" s="38" t="s">
        <v>50</v>
      </c>
      <c r="I21" s="38" t="s">
        <v>115</v>
      </c>
      <c r="J21" s="38" t="s">
        <v>52</v>
      </c>
      <c r="K21" s="38" t="s">
        <v>102</v>
      </c>
    </row>
    <row r="22" spans="1:13">
      <c r="A22" s="94" t="s">
        <v>103</v>
      </c>
      <c r="B22" s="33">
        <v>5</v>
      </c>
      <c r="C22" s="33"/>
      <c r="D22" s="33"/>
      <c r="E22" s="40"/>
      <c r="F22" s="33">
        <v>5</v>
      </c>
      <c r="G22" s="33"/>
      <c r="H22" s="33"/>
      <c r="I22" s="33"/>
      <c r="J22" s="33"/>
      <c r="K22" s="33"/>
      <c r="L22" s="43"/>
      <c r="M22" s="44"/>
    </row>
    <row r="23" spans="1:13">
      <c r="A23" s="33" t="s">
        <v>104</v>
      </c>
      <c r="B23" s="33"/>
      <c r="C23" s="33"/>
      <c r="D23" s="33">
        <v>4</v>
      </c>
      <c r="E23" s="40">
        <v>2</v>
      </c>
      <c r="F23" s="33"/>
      <c r="G23" s="33"/>
      <c r="H23" s="33"/>
      <c r="I23" s="33"/>
      <c r="J23" s="33"/>
      <c r="K23" s="33"/>
      <c r="L23" s="43"/>
      <c r="M23" s="44"/>
    </row>
    <row r="24" spans="1:13">
      <c r="A24" s="33" t="s">
        <v>243</v>
      </c>
      <c r="B24" s="39"/>
      <c r="C24" s="39">
        <v>3</v>
      </c>
      <c r="D24" s="33"/>
      <c r="E24" s="212">
        <v>2</v>
      </c>
      <c r="F24" s="212">
        <v>2</v>
      </c>
      <c r="G24" s="33"/>
      <c r="H24" s="33"/>
      <c r="I24" s="33"/>
      <c r="J24" s="33"/>
      <c r="K24" s="33"/>
      <c r="L24" s="43"/>
      <c r="M24" s="44"/>
    </row>
    <row r="25" spans="1:13">
      <c r="A25" s="33" t="s">
        <v>244</v>
      </c>
      <c r="B25" s="33">
        <v>3</v>
      </c>
      <c r="C25" s="33"/>
      <c r="D25" s="33"/>
      <c r="E25" s="213"/>
      <c r="F25" s="213"/>
      <c r="G25" s="33"/>
      <c r="H25" s="33"/>
      <c r="I25" s="33"/>
      <c r="J25" s="33"/>
      <c r="K25" s="33"/>
      <c r="L25" s="43"/>
      <c r="M25" s="44"/>
    </row>
    <row r="26" spans="1:13">
      <c r="A26" s="39" t="s">
        <v>250</v>
      </c>
      <c r="B26" s="33">
        <v>2</v>
      </c>
      <c r="C26" s="33">
        <v>2</v>
      </c>
      <c r="D26" s="33">
        <v>2</v>
      </c>
      <c r="E26" s="40">
        <v>2</v>
      </c>
      <c r="F26" s="33"/>
      <c r="G26" s="33"/>
      <c r="H26" s="33"/>
      <c r="I26" s="33"/>
      <c r="J26" s="33"/>
      <c r="K26" s="33"/>
      <c r="L26" s="43"/>
      <c r="M26" s="44"/>
    </row>
    <row r="27" spans="1:13">
      <c r="A27" s="39" t="s">
        <v>251</v>
      </c>
      <c r="B27" s="33">
        <v>2</v>
      </c>
      <c r="C27" s="33">
        <v>2</v>
      </c>
      <c r="D27" s="33">
        <v>2</v>
      </c>
      <c r="E27" s="40"/>
      <c r="F27" s="33"/>
      <c r="G27" s="33"/>
      <c r="H27" s="33"/>
      <c r="I27" s="33"/>
      <c r="J27" s="33"/>
      <c r="K27" s="33"/>
      <c r="L27" s="43"/>
      <c r="M27" s="44"/>
    </row>
    <row r="28" spans="1:13">
      <c r="A28" s="39" t="s">
        <v>252</v>
      </c>
      <c r="B28" s="33">
        <v>2</v>
      </c>
      <c r="C28" s="33">
        <v>2</v>
      </c>
      <c r="D28" s="33">
        <v>2</v>
      </c>
      <c r="E28" s="40">
        <v>1</v>
      </c>
      <c r="F28" s="33"/>
      <c r="G28" s="33"/>
      <c r="H28" s="33"/>
      <c r="I28" s="33"/>
      <c r="J28" s="33"/>
      <c r="K28" s="33"/>
      <c r="L28" s="43"/>
      <c r="M28" s="44"/>
    </row>
    <row r="29" spans="1:13">
      <c r="A29" s="41" t="s">
        <v>53</v>
      </c>
      <c r="B29" s="41">
        <f>SUM(B22:B28)</f>
        <v>14</v>
      </c>
      <c r="C29" s="41">
        <f>SUM(C22:C28)</f>
        <v>9</v>
      </c>
      <c r="D29" s="41">
        <f>SUM(D22:D28)</f>
        <v>10</v>
      </c>
      <c r="E29" s="41">
        <f>SUM(E22:E28)</f>
        <v>7</v>
      </c>
      <c r="F29" s="41"/>
      <c r="G29" s="42"/>
      <c r="H29" s="42"/>
      <c r="I29" s="42"/>
      <c r="J29" s="42"/>
      <c r="K29" s="42"/>
      <c r="L29" s="43"/>
      <c r="M29" s="44"/>
    </row>
    <row r="30" spans="1:13">
      <c r="A30" s="41" t="s">
        <v>54</v>
      </c>
      <c r="B30" s="41"/>
      <c r="C30" s="41"/>
      <c r="D30" s="41"/>
      <c r="E30" s="41"/>
      <c r="F30" s="41"/>
      <c r="G30" s="42"/>
      <c r="H30" s="42"/>
      <c r="I30" s="42"/>
      <c r="J30" s="42"/>
      <c r="K30" s="42"/>
      <c r="L30" s="43"/>
      <c r="M30" s="44"/>
    </row>
    <row r="32" spans="1:13" ht="32.25" customHeight="1">
      <c r="A32" s="37" t="s">
        <v>55</v>
      </c>
      <c r="B32" s="207" t="s">
        <v>56</v>
      </c>
      <c r="C32" s="208"/>
      <c r="D32" s="37" t="s">
        <v>57</v>
      </c>
      <c r="E32" s="207" t="s">
        <v>135</v>
      </c>
      <c r="F32" s="208"/>
      <c r="G32" s="37" t="s">
        <v>45</v>
      </c>
      <c r="I32" s="45"/>
      <c r="J32" s="45"/>
      <c r="K32" s="45"/>
    </row>
    <row r="33" spans="1:11">
      <c r="A33" s="33" t="s">
        <v>58</v>
      </c>
      <c r="B33" s="203">
        <v>24</v>
      </c>
      <c r="C33" s="204"/>
      <c r="D33" s="46">
        <v>2</v>
      </c>
      <c r="E33" s="205">
        <v>28</v>
      </c>
      <c r="F33" s="206"/>
      <c r="G33" s="108">
        <v>1344</v>
      </c>
      <c r="I33" s="47"/>
      <c r="J33" s="47"/>
      <c r="K33" s="47"/>
    </row>
    <row r="34" spans="1:11">
      <c r="A34" s="40" t="s">
        <v>59</v>
      </c>
      <c r="B34" s="203">
        <v>50</v>
      </c>
      <c r="C34" s="204"/>
      <c r="D34" s="46">
        <v>2</v>
      </c>
      <c r="E34" s="205">
        <v>14</v>
      </c>
      <c r="F34" s="206"/>
      <c r="G34" s="108">
        <v>1400</v>
      </c>
      <c r="I34" s="47"/>
      <c r="J34" s="47"/>
      <c r="K34" s="47"/>
    </row>
    <row r="35" spans="1:11">
      <c r="A35" s="47"/>
      <c r="B35" s="48"/>
      <c r="C35" s="100"/>
      <c r="D35" s="100"/>
      <c r="E35" s="106"/>
      <c r="F35" s="106"/>
      <c r="G35" s="107"/>
      <c r="I35" s="47"/>
      <c r="J35" s="47"/>
      <c r="K35" s="47"/>
    </row>
    <row r="36" spans="1:11">
      <c r="A36" s="49" t="s">
        <v>60</v>
      </c>
      <c r="B36" s="50"/>
      <c r="C36" s="51" t="s">
        <v>61</v>
      </c>
      <c r="D36" s="49"/>
      <c r="E36" s="49"/>
      <c r="G36" s="49" t="s">
        <v>62</v>
      </c>
      <c r="I36" s="49" t="s">
        <v>63</v>
      </c>
      <c r="J36" s="49"/>
      <c r="K36" s="50"/>
    </row>
    <row r="38" spans="1:11">
      <c r="A38" s="30" t="s">
        <v>253</v>
      </c>
      <c r="B38" s="30">
        <f>SUM(B19,B29)</f>
        <v>39</v>
      </c>
    </row>
    <row r="39" spans="1:11">
      <c r="A39" s="30" t="s">
        <v>254</v>
      </c>
      <c r="B39" s="30">
        <f>SUM(C19,C29)</f>
        <v>41</v>
      </c>
    </row>
    <row r="40" spans="1:11">
      <c r="A40" s="30" t="s">
        <v>255</v>
      </c>
      <c r="B40" s="30">
        <f>SUM(D19,D29)</f>
        <v>31</v>
      </c>
    </row>
    <row r="41" spans="1:11">
      <c r="A41" s="30" t="s">
        <v>256</v>
      </c>
      <c r="B41" s="30">
        <f>SUM(E19,E29)</f>
        <v>18</v>
      </c>
      <c r="C41" s="30" t="s">
        <v>257</v>
      </c>
    </row>
    <row r="42" spans="1:11">
      <c r="A42" s="30" t="s">
        <v>202</v>
      </c>
    </row>
    <row r="43" spans="1:11">
      <c r="A43" s="30" t="s">
        <v>200</v>
      </c>
    </row>
    <row r="44" spans="1:11">
      <c r="A44" s="30" t="s">
        <v>201</v>
      </c>
    </row>
    <row r="45" spans="1:11">
      <c r="A45" s="30" t="s">
        <v>203</v>
      </c>
    </row>
  </sheetData>
  <mergeCells count="10">
    <mergeCell ref="G1:K1"/>
    <mergeCell ref="B34:C34"/>
    <mergeCell ref="E34:F34"/>
    <mergeCell ref="B32:C32"/>
    <mergeCell ref="E32:F32"/>
    <mergeCell ref="B33:C33"/>
    <mergeCell ref="E33:F33"/>
    <mergeCell ref="A1:F1"/>
    <mergeCell ref="E24:E25"/>
    <mergeCell ref="F24:F25"/>
  </mergeCells>
  <pageMargins left="0.59055118110236227" right="0.59055118110236227" top="0.19685039370078741" bottom="0.11811023622047245" header="0" footer="0"/>
  <pageSetup paperSize="9" orientation="landscape" horizontalDpi="1200" verticalDpi="1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"/>
  <sheetViews>
    <sheetView topLeftCell="A7" workbookViewId="0">
      <selection activeCell="E24" sqref="E24"/>
    </sheetView>
  </sheetViews>
  <sheetFormatPr baseColWidth="10" defaultRowHeight="12.75"/>
  <cols>
    <col min="1" max="1" width="16" style="30" customWidth="1"/>
    <col min="2" max="2" width="22.28515625" style="30" customWidth="1"/>
    <col min="3" max="3" width="15.28515625" style="30" customWidth="1"/>
    <col min="4" max="4" width="13.7109375" style="30" customWidth="1"/>
    <col min="5" max="5" width="18.42578125" style="30" customWidth="1"/>
    <col min="6" max="6" width="14.140625" style="30" customWidth="1"/>
    <col min="7" max="256" width="11.42578125" style="30"/>
    <col min="257" max="257" width="16" style="30" customWidth="1"/>
    <col min="258" max="258" width="22.28515625" style="30" customWidth="1"/>
    <col min="259" max="259" width="15.28515625" style="30" customWidth="1"/>
    <col min="260" max="260" width="13.7109375" style="30" customWidth="1"/>
    <col min="261" max="261" width="18.42578125" style="30" customWidth="1"/>
    <col min="262" max="262" width="14.140625" style="30" customWidth="1"/>
    <col min="263" max="512" width="11.42578125" style="30"/>
    <col min="513" max="513" width="16" style="30" customWidth="1"/>
    <col min="514" max="514" width="22.28515625" style="30" customWidth="1"/>
    <col min="515" max="515" width="15.28515625" style="30" customWidth="1"/>
    <col min="516" max="516" width="13.7109375" style="30" customWidth="1"/>
    <col min="517" max="517" width="18.42578125" style="30" customWidth="1"/>
    <col min="518" max="518" width="14.140625" style="30" customWidth="1"/>
    <col min="519" max="768" width="11.42578125" style="30"/>
    <col min="769" max="769" width="16" style="30" customWidth="1"/>
    <col min="770" max="770" width="22.28515625" style="30" customWidth="1"/>
    <col min="771" max="771" width="15.28515625" style="30" customWidth="1"/>
    <col min="772" max="772" width="13.7109375" style="30" customWidth="1"/>
    <col min="773" max="773" width="18.42578125" style="30" customWidth="1"/>
    <col min="774" max="774" width="14.140625" style="30" customWidth="1"/>
    <col min="775" max="1024" width="11.42578125" style="30"/>
    <col min="1025" max="1025" width="16" style="30" customWidth="1"/>
    <col min="1026" max="1026" width="22.28515625" style="30" customWidth="1"/>
    <col min="1027" max="1027" width="15.28515625" style="30" customWidth="1"/>
    <col min="1028" max="1028" width="13.7109375" style="30" customWidth="1"/>
    <col min="1029" max="1029" width="18.42578125" style="30" customWidth="1"/>
    <col min="1030" max="1030" width="14.140625" style="30" customWidth="1"/>
    <col min="1031" max="1280" width="11.42578125" style="30"/>
    <col min="1281" max="1281" width="16" style="30" customWidth="1"/>
    <col min="1282" max="1282" width="22.28515625" style="30" customWidth="1"/>
    <col min="1283" max="1283" width="15.28515625" style="30" customWidth="1"/>
    <col min="1284" max="1284" width="13.7109375" style="30" customWidth="1"/>
    <col min="1285" max="1285" width="18.42578125" style="30" customWidth="1"/>
    <col min="1286" max="1286" width="14.140625" style="30" customWidth="1"/>
    <col min="1287" max="1536" width="11.42578125" style="30"/>
    <col min="1537" max="1537" width="16" style="30" customWidth="1"/>
    <col min="1538" max="1538" width="22.28515625" style="30" customWidth="1"/>
    <col min="1539" max="1539" width="15.28515625" style="30" customWidth="1"/>
    <col min="1540" max="1540" width="13.7109375" style="30" customWidth="1"/>
    <col min="1541" max="1541" width="18.42578125" style="30" customWidth="1"/>
    <col min="1542" max="1542" width="14.140625" style="30" customWidth="1"/>
    <col min="1543" max="1792" width="11.42578125" style="30"/>
    <col min="1793" max="1793" width="16" style="30" customWidth="1"/>
    <col min="1794" max="1794" width="22.28515625" style="30" customWidth="1"/>
    <col min="1795" max="1795" width="15.28515625" style="30" customWidth="1"/>
    <col min="1796" max="1796" width="13.7109375" style="30" customWidth="1"/>
    <col min="1797" max="1797" width="18.42578125" style="30" customWidth="1"/>
    <col min="1798" max="1798" width="14.140625" style="30" customWidth="1"/>
    <col min="1799" max="2048" width="11.42578125" style="30"/>
    <col min="2049" max="2049" width="16" style="30" customWidth="1"/>
    <col min="2050" max="2050" width="22.28515625" style="30" customWidth="1"/>
    <col min="2051" max="2051" width="15.28515625" style="30" customWidth="1"/>
    <col min="2052" max="2052" width="13.7109375" style="30" customWidth="1"/>
    <col min="2053" max="2053" width="18.42578125" style="30" customWidth="1"/>
    <col min="2054" max="2054" width="14.140625" style="30" customWidth="1"/>
    <col min="2055" max="2304" width="11.42578125" style="30"/>
    <col min="2305" max="2305" width="16" style="30" customWidth="1"/>
    <col min="2306" max="2306" width="22.28515625" style="30" customWidth="1"/>
    <col min="2307" max="2307" width="15.28515625" style="30" customWidth="1"/>
    <col min="2308" max="2308" width="13.7109375" style="30" customWidth="1"/>
    <col min="2309" max="2309" width="18.42578125" style="30" customWidth="1"/>
    <col min="2310" max="2310" width="14.140625" style="30" customWidth="1"/>
    <col min="2311" max="2560" width="11.42578125" style="30"/>
    <col min="2561" max="2561" width="16" style="30" customWidth="1"/>
    <col min="2562" max="2562" width="22.28515625" style="30" customWidth="1"/>
    <col min="2563" max="2563" width="15.28515625" style="30" customWidth="1"/>
    <col min="2564" max="2564" width="13.7109375" style="30" customWidth="1"/>
    <col min="2565" max="2565" width="18.42578125" style="30" customWidth="1"/>
    <col min="2566" max="2566" width="14.140625" style="30" customWidth="1"/>
    <col min="2567" max="2816" width="11.42578125" style="30"/>
    <col min="2817" max="2817" width="16" style="30" customWidth="1"/>
    <col min="2818" max="2818" width="22.28515625" style="30" customWidth="1"/>
    <col min="2819" max="2819" width="15.28515625" style="30" customWidth="1"/>
    <col min="2820" max="2820" width="13.7109375" style="30" customWidth="1"/>
    <col min="2821" max="2821" width="18.42578125" style="30" customWidth="1"/>
    <col min="2822" max="2822" width="14.140625" style="30" customWidth="1"/>
    <col min="2823" max="3072" width="11.42578125" style="30"/>
    <col min="3073" max="3073" width="16" style="30" customWidth="1"/>
    <col min="3074" max="3074" width="22.28515625" style="30" customWidth="1"/>
    <col min="3075" max="3075" width="15.28515625" style="30" customWidth="1"/>
    <col min="3076" max="3076" width="13.7109375" style="30" customWidth="1"/>
    <col min="3077" max="3077" width="18.42578125" style="30" customWidth="1"/>
    <col min="3078" max="3078" width="14.140625" style="30" customWidth="1"/>
    <col min="3079" max="3328" width="11.42578125" style="30"/>
    <col min="3329" max="3329" width="16" style="30" customWidth="1"/>
    <col min="3330" max="3330" width="22.28515625" style="30" customWidth="1"/>
    <col min="3331" max="3331" width="15.28515625" style="30" customWidth="1"/>
    <col min="3332" max="3332" width="13.7109375" style="30" customWidth="1"/>
    <col min="3333" max="3333" width="18.42578125" style="30" customWidth="1"/>
    <col min="3334" max="3334" width="14.140625" style="30" customWidth="1"/>
    <col min="3335" max="3584" width="11.42578125" style="30"/>
    <col min="3585" max="3585" width="16" style="30" customWidth="1"/>
    <col min="3586" max="3586" width="22.28515625" style="30" customWidth="1"/>
    <col min="3587" max="3587" width="15.28515625" style="30" customWidth="1"/>
    <col min="3588" max="3588" width="13.7109375" style="30" customWidth="1"/>
    <col min="3589" max="3589" width="18.42578125" style="30" customWidth="1"/>
    <col min="3590" max="3590" width="14.140625" style="30" customWidth="1"/>
    <col min="3591" max="3840" width="11.42578125" style="30"/>
    <col min="3841" max="3841" width="16" style="30" customWidth="1"/>
    <col min="3842" max="3842" width="22.28515625" style="30" customWidth="1"/>
    <col min="3843" max="3843" width="15.28515625" style="30" customWidth="1"/>
    <col min="3844" max="3844" width="13.7109375" style="30" customWidth="1"/>
    <col min="3845" max="3845" width="18.42578125" style="30" customWidth="1"/>
    <col min="3846" max="3846" width="14.140625" style="30" customWidth="1"/>
    <col min="3847" max="4096" width="11.42578125" style="30"/>
    <col min="4097" max="4097" width="16" style="30" customWidth="1"/>
    <col min="4098" max="4098" width="22.28515625" style="30" customWidth="1"/>
    <col min="4099" max="4099" width="15.28515625" style="30" customWidth="1"/>
    <col min="4100" max="4100" width="13.7109375" style="30" customWidth="1"/>
    <col min="4101" max="4101" width="18.42578125" style="30" customWidth="1"/>
    <col min="4102" max="4102" width="14.140625" style="30" customWidth="1"/>
    <col min="4103" max="4352" width="11.42578125" style="30"/>
    <col min="4353" max="4353" width="16" style="30" customWidth="1"/>
    <col min="4354" max="4354" width="22.28515625" style="30" customWidth="1"/>
    <col min="4355" max="4355" width="15.28515625" style="30" customWidth="1"/>
    <col min="4356" max="4356" width="13.7109375" style="30" customWidth="1"/>
    <col min="4357" max="4357" width="18.42578125" style="30" customWidth="1"/>
    <col min="4358" max="4358" width="14.140625" style="30" customWidth="1"/>
    <col min="4359" max="4608" width="11.42578125" style="30"/>
    <col min="4609" max="4609" width="16" style="30" customWidth="1"/>
    <col min="4610" max="4610" width="22.28515625" style="30" customWidth="1"/>
    <col min="4611" max="4611" width="15.28515625" style="30" customWidth="1"/>
    <col min="4612" max="4612" width="13.7109375" style="30" customWidth="1"/>
    <col min="4613" max="4613" width="18.42578125" style="30" customWidth="1"/>
    <col min="4614" max="4614" width="14.140625" style="30" customWidth="1"/>
    <col min="4615" max="4864" width="11.42578125" style="30"/>
    <col min="4865" max="4865" width="16" style="30" customWidth="1"/>
    <col min="4866" max="4866" width="22.28515625" style="30" customWidth="1"/>
    <col min="4867" max="4867" width="15.28515625" style="30" customWidth="1"/>
    <col min="4868" max="4868" width="13.7109375" style="30" customWidth="1"/>
    <col min="4869" max="4869" width="18.42578125" style="30" customWidth="1"/>
    <col min="4870" max="4870" width="14.140625" style="30" customWidth="1"/>
    <col min="4871" max="5120" width="11.42578125" style="30"/>
    <col min="5121" max="5121" width="16" style="30" customWidth="1"/>
    <col min="5122" max="5122" width="22.28515625" style="30" customWidth="1"/>
    <col min="5123" max="5123" width="15.28515625" style="30" customWidth="1"/>
    <col min="5124" max="5124" width="13.7109375" style="30" customWidth="1"/>
    <col min="5125" max="5125" width="18.42578125" style="30" customWidth="1"/>
    <col min="5126" max="5126" width="14.140625" style="30" customWidth="1"/>
    <col min="5127" max="5376" width="11.42578125" style="30"/>
    <col min="5377" max="5377" width="16" style="30" customWidth="1"/>
    <col min="5378" max="5378" width="22.28515625" style="30" customWidth="1"/>
    <col min="5379" max="5379" width="15.28515625" style="30" customWidth="1"/>
    <col min="5380" max="5380" width="13.7109375" style="30" customWidth="1"/>
    <col min="5381" max="5381" width="18.42578125" style="30" customWidth="1"/>
    <col min="5382" max="5382" width="14.140625" style="30" customWidth="1"/>
    <col min="5383" max="5632" width="11.42578125" style="30"/>
    <col min="5633" max="5633" width="16" style="30" customWidth="1"/>
    <col min="5634" max="5634" width="22.28515625" style="30" customWidth="1"/>
    <col min="5635" max="5635" width="15.28515625" style="30" customWidth="1"/>
    <col min="5636" max="5636" width="13.7109375" style="30" customWidth="1"/>
    <col min="5637" max="5637" width="18.42578125" style="30" customWidth="1"/>
    <col min="5638" max="5638" width="14.140625" style="30" customWidth="1"/>
    <col min="5639" max="5888" width="11.42578125" style="30"/>
    <col min="5889" max="5889" width="16" style="30" customWidth="1"/>
    <col min="5890" max="5890" width="22.28515625" style="30" customWidth="1"/>
    <col min="5891" max="5891" width="15.28515625" style="30" customWidth="1"/>
    <col min="5892" max="5892" width="13.7109375" style="30" customWidth="1"/>
    <col min="5893" max="5893" width="18.42578125" style="30" customWidth="1"/>
    <col min="5894" max="5894" width="14.140625" style="30" customWidth="1"/>
    <col min="5895" max="6144" width="11.42578125" style="30"/>
    <col min="6145" max="6145" width="16" style="30" customWidth="1"/>
    <col min="6146" max="6146" width="22.28515625" style="30" customWidth="1"/>
    <col min="6147" max="6147" width="15.28515625" style="30" customWidth="1"/>
    <col min="6148" max="6148" width="13.7109375" style="30" customWidth="1"/>
    <col min="6149" max="6149" width="18.42578125" style="30" customWidth="1"/>
    <col min="6150" max="6150" width="14.140625" style="30" customWidth="1"/>
    <col min="6151" max="6400" width="11.42578125" style="30"/>
    <col min="6401" max="6401" width="16" style="30" customWidth="1"/>
    <col min="6402" max="6402" width="22.28515625" style="30" customWidth="1"/>
    <col min="6403" max="6403" width="15.28515625" style="30" customWidth="1"/>
    <col min="6404" max="6404" width="13.7109375" style="30" customWidth="1"/>
    <col min="6405" max="6405" width="18.42578125" style="30" customWidth="1"/>
    <col min="6406" max="6406" width="14.140625" style="30" customWidth="1"/>
    <col min="6407" max="6656" width="11.42578125" style="30"/>
    <col min="6657" max="6657" width="16" style="30" customWidth="1"/>
    <col min="6658" max="6658" width="22.28515625" style="30" customWidth="1"/>
    <col min="6659" max="6659" width="15.28515625" style="30" customWidth="1"/>
    <col min="6660" max="6660" width="13.7109375" style="30" customWidth="1"/>
    <col min="6661" max="6661" width="18.42578125" style="30" customWidth="1"/>
    <col min="6662" max="6662" width="14.140625" style="30" customWidth="1"/>
    <col min="6663" max="6912" width="11.42578125" style="30"/>
    <col min="6913" max="6913" width="16" style="30" customWidth="1"/>
    <col min="6914" max="6914" width="22.28515625" style="30" customWidth="1"/>
    <col min="6915" max="6915" width="15.28515625" style="30" customWidth="1"/>
    <col min="6916" max="6916" width="13.7109375" style="30" customWidth="1"/>
    <col min="6917" max="6917" width="18.42578125" style="30" customWidth="1"/>
    <col min="6918" max="6918" width="14.140625" style="30" customWidth="1"/>
    <col min="6919" max="7168" width="11.42578125" style="30"/>
    <col min="7169" max="7169" width="16" style="30" customWidth="1"/>
    <col min="7170" max="7170" width="22.28515625" style="30" customWidth="1"/>
    <col min="7171" max="7171" width="15.28515625" style="30" customWidth="1"/>
    <col min="7172" max="7172" width="13.7109375" style="30" customWidth="1"/>
    <col min="7173" max="7173" width="18.42578125" style="30" customWidth="1"/>
    <col min="7174" max="7174" width="14.140625" style="30" customWidth="1"/>
    <col min="7175" max="7424" width="11.42578125" style="30"/>
    <col min="7425" max="7425" width="16" style="30" customWidth="1"/>
    <col min="7426" max="7426" width="22.28515625" style="30" customWidth="1"/>
    <col min="7427" max="7427" width="15.28515625" style="30" customWidth="1"/>
    <col min="7428" max="7428" width="13.7109375" style="30" customWidth="1"/>
    <col min="7429" max="7429" width="18.42578125" style="30" customWidth="1"/>
    <col min="7430" max="7430" width="14.140625" style="30" customWidth="1"/>
    <col min="7431" max="7680" width="11.42578125" style="30"/>
    <col min="7681" max="7681" width="16" style="30" customWidth="1"/>
    <col min="7682" max="7682" width="22.28515625" style="30" customWidth="1"/>
    <col min="7683" max="7683" width="15.28515625" style="30" customWidth="1"/>
    <col min="7684" max="7684" width="13.7109375" style="30" customWidth="1"/>
    <col min="7685" max="7685" width="18.42578125" style="30" customWidth="1"/>
    <col min="7686" max="7686" width="14.140625" style="30" customWidth="1"/>
    <col min="7687" max="7936" width="11.42578125" style="30"/>
    <col min="7937" max="7937" width="16" style="30" customWidth="1"/>
    <col min="7938" max="7938" width="22.28515625" style="30" customWidth="1"/>
    <col min="7939" max="7939" width="15.28515625" style="30" customWidth="1"/>
    <col min="7940" max="7940" width="13.7109375" style="30" customWidth="1"/>
    <col min="7941" max="7941" width="18.42578125" style="30" customWidth="1"/>
    <col min="7942" max="7942" width="14.140625" style="30" customWidth="1"/>
    <col min="7943" max="8192" width="11.42578125" style="30"/>
    <col min="8193" max="8193" width="16" style="30" customWidth="1"/>
    <col min="8194" max="8194" width="22.28515625" style="30" customWidth="1"/>
    <col min="8195" max="8195" width="15.28515625" style="30" customWidth="1"/>
    <col min="8196" max="8196" width="13.7109375" style="30" customWidth="1"/>
    <col min="8197" max="8197" width="18.42578125" style="30" customWidth="1"/>
    <col min="8198" max="8198" width="14.140625" style="30" customWidth="1"/>
    <col min="8199" max="8448" width="11.42578125" style="30"/>
    <col min="8449" max="8449" width="16" style="30" customWidth="1"/>
    <col min="8450" max="8450" width="22.28515625" style="30" customWidth="1"/>
    <col min="8451" max="8451" width="15.28515625" style="30" customWidth="1"/>
    <col min="8452" max="8452" width="13.7109375" style="30" customWidth="1"/>
    <col min="8453" max="8453" width="18.42578125" style="30" customWidth="1"/>
    <col min="8454" max="8454" width="14.140625" style="30" customWidth="1"/>
    <col min="8455" max="8704" width="11.42578125" style="30"/>
    <col min="8705" max="8705" width="16" style="30" customWidth="1"/>
    <col min="8706" max="8706" width="22.28515625" style="30" customWidth="1"/>
    <col min="8707" max="8707" width="15.28515625" style="30" customWidth="1"/>
    <col min="8708" max="8708" width="13.7109375" style="30" customWidth="1"/>
    <col min="8709" max="8709" width="18.42578125" style="30" customWidth="1"/>
    <col min="8710" max="8710" width="14.140625" style="30" customWidth="1"/>
    <col min="8711" max="8960" width="11.42578125" style="30"/>
    <col min="8961" max="8961" width="16" style="30" customWidth="1"/>
    <col min="8962" max="8962" width="22.28515625" style="30" customWidth="1"/>
    <col min="8963" max="8963" width="15.28515625" style="30" customWidth="1"/>
    <col min="8964" max="8964" width="13.7109375" style="30" customWidth="1"/>
    <col min="8965" max="8965" width="18.42578125" style="30" customWidth="1"/>
    <col min="8966" max="8966" width="14.140625" style="30" customWidth="1"/>
    <col min="8967" max="9216" width="11.42578125" style="30"/>
    <col min="9217" max="9217" width="16" style="30" customWidth="1"/>
    <col min="9218" max="9218" width="22.28515625" style="30" customWidth="1"/>
    <col min="9219" max="9219" width="15.28515625" style="30" customWidth="1"/>
    <col min="9220" max="9220" width="13.7109375" style="30" customWidth="1"/>
    <col min="9221" max="9221" width="18.42578125" style="30" customWidth="1"/>
    <col min="9222" max="9222" width="14.140625" style="30" customWidth="1"/>
    <col min="9223" max="9472" width="11.42578125" style="30"/>
    <col min="9473" max="9473" width="16" style="30" customWidth="1"/>
    <col min="9474" max="9474" width="22.28515625" style="30" customWidth="1"/>
    <col min="9475" max="9475" width="15.28515625" style="30" customWidth="1"/>
    <col min="9476" max="9476" width="13.7109375" style="30" customWidth="1"/>
    <col min="9477" max="9477" width="18.42578125" style="30" customWidth="1"/>
    <col min="9478" max="9478" width="14.140625" style="30" customWidth="1"/>
    <col min="9479" max="9728" width="11.42578125" style="30"/>
    <col min="9729" max="9729" width="16" style="30" customWidth="1"/>
    <col min="9730" max="9730" width="22.28515625" style="30" customWidth="1"/>
    <col min="9731" max="9731" width="15.28515625" style="30" customWidth="1"/>
    <col min="9732" max="9732" width="13.7109375" style="30" customWidth="1"/>
    <col min="9733" max="9733" width="18.42578125" style="30" customWidth="1"/>
    <col min="9734" max="9734" width="14.140625" style="30" customWidth="1"/>
    <col min="9735" max="9984" width="11.42578125" style="30"/>
    <col min="9985" max="9985" width="16" style="30" customWidth="1"/>
    <col min="9986" max="9986" width="22.28515625" style="30" customWidth="1"/>
    <col min="9987" max="9987" width="15.28515625" style="30" customWidth="1"/>
    <col min="9988" max="9988" width="13.7109375" style="30" customWidth="1"/>
    <col min="9989" max="9989" width="18.42578125" style="30" customWidth="1"/>
    <col min="9990" max="9990" width="14.140625" style="30" customWidth="1"/>
    <col min="9991" max="10240" width="11.42578125" style="30"/>
    <col min="10241" max="10241" width="16" style="30" customWidth="1"/>
    <col min="10242" max="10242" width="22.28515625" style="30" customWidth="1"/>
    <col min="10243" max="10243" width="15.28515625" style="30" customWidth="1"/>
    <col min="10244" max="10244" width="13.7109375" style="30" customWidth="1"/>
    <col min="10245" max="10245" width="18.42578125" style="30" customWidth="1"/>
    <col min="10246" max="10246" width="14.140625" style="30" customWidth="1"/>
    <col min="10247" max="10496" width="11.42578125" style="30"/>
    <col min="10497" max="10497" width="16" style="30" customWidth="1"/>
    <col min="10498" max="10498" width="22.28515625" style="30" customWidth="1"/>
    <col min="10499" max="10499" width="15.28515625" style="30" customWidth="1"/>
    <col min="10500" max="10500" width="13.7109375" style="30" customWidth="1"/>
    <col min="10501" max="10501" width="18.42578125" style="30" customWidth="1"/>
    <col min="10502" max="10502" width="14.140625" style="30" customWidth="1"/>
    <col min="10503" max="10752" width="11.42578125" style="30"/>
    <col min="10753" max="10753" width="16" style="30" customWidth="1"/>
    <col min="10754" max="10754" width="22.28515625" style="30" customWidth="1"/>
    <col min="10755" max="10755" width="15.28515625" style="30" customWidth="1"/>
    <col min="10756" max="10756" width="13.7109375" style="30" customWidth="1"/>
    <col min="10757" max="10757" width="18.42578125" style="30" customWidth="1"/>
    <col min="10758" max="10758" width="14.140625" style="30" customWidth="1"/>
    <col min="10759" max="11008" width="11.42578125" style="30"/>
    <col min="11009" max="11009" width="16" style="30" customWidth="1"/>
    <col min="11010" max="11010" width="22.28515625" style="30" customWidth="1"/>
    <col min="11011" max="11011" width="15.28515625" style="30" customWidth="1"/>
    <col min="11012" max="11012" width="13.7109375" style="30" customWidth="1"/>
    <col min="11013" max="11013" width="18.42578125" style="30" customWidth="1"/>
    <col min="11014" max="11014" width="14.140625" style="30" customWidth="1"/>
    <col min="11015" max="11264" width="11.42578125" style="30"/>
    <col min="11265" max="11265" width="16" style="30" customWidth="1"/>
    <col min="11266" max="11266" width="22.28515625" style="30" customWidth="1"/>
    <col min="11267" max="11267" width="15.28515625" style="30" customWidth="1"/>
    <col min="11268" max="11268" width="13.7109375" style="30" customWidth="1"/>
    <col min="11269" max="11269" width="18.42578125" style="30" customWidth="1"/>
    <col min="11270" max="11270" width="14.140625" style="30" customWidth="1"/>
    <col min="11271" max="11520" width="11.42578125" style="30"/>
    <col min="11521" max="11521" width="16" style="30" customWidth="1"/>
    <col min="11522" max="11522" width="22.28515625" style="30" customWidth="1"/>
    <col min="11523" max="11523" width="15.28515625" style="30" customWidth="1"/>
    <col min="11524" max="11524" width="13.7109375" style="30" customWidth="1"/>
    <col min="11525" max="11525" width="18.42578125" style="30" customWidth="1"/>
    <col min="11526" max="11526" width="14.140625" style="30" customWidth="1"/>
    <col min="11527" max="11776" width="11.42578125" style="30"/>
    <col min="11777" max="11777" width="16" style="30" customWidth="1"/>
    <col min="11778" max="11778" width="22.28515625" style="30" customWidth="1"/>
    <col min="11779" max="11779" width="15.28515625" style="30" customWidth="1"/>
    <col min="11780" max="11780" width="13.7109375" style="30" customWidth="1"/>
    <col min="11781" max="11781" width="18.42578125" style="30" customWidth="1"/>
    <col min="11782" max="11782" width="14.140625" style="30" customWidth="1"/>
    <col min="11783" max="12032" width="11.42578125" style="30"/>
    <col min="12033" max="12033" width="16" style="30" customWidth="1"/>
    <col min="12034" max="12034" width="22.28515625" style="30" customWidth="1"/>
    <col min="12035" max="12035" width="15.28515625" style="30" customWidth="1"/>
    <col min="12036" max="12036" width="13.7109375" style="30" customWidth="1"/>
    <col min="12037" max="12037" width="18.42578125" style="30" customWidth="1"/>
    <col min="12038" max="12038" width="14.140625" style="30" customWidth="1"/>
    <col min="12039" max="12288" width="11.42578125" style="30"/>
    <col min="12289" max="12289" width="16" style="30" customWidth="1"/>
    <col min="12290" max="12290" width="22.28515625" style="30" customWidth="1"/>
    <col min="12291" max="12291" width="15.28515625" style="30" customWidth="1"/>
    <col min="12292" max="12292" width="13.7109375" style="30" customWidth="1"/>
    <col min="12293" max="12293" width="18.42578125" style="30" customWidth="1"/>
    <col min="12294" max="12294" width="14.140625" style="30" customWidth="1"/>
    <col min="12295" max="12544" width="11.42578125" style="30"/>
    <col min="12545" max="12545" width="16" style="30" customWidth="1"/>
    <col min="12546" max="12546" width="22.28515625" style="30" customWidth="1"/>
    <col min="12547" max="12547" width="15.28515625" style="30" customWidth="1"/>
    <col min="12548" max="12548" width="13.7109375" style="30" customWidth="1"/>
    <col min="12549" max="12549" width="18.42578125" style="30" customWidth="1"/>
    <col min="12550" max="12550" width="14.140625" style="30" customWidth="1"/>
    <col min="12551" max="12800" width="11.42578125" style="30"/>
    <col min="12801" max="12801" width="16" style="30" customWidth="1"/>
    <col min="12802" max="12802" width="22.28515625" style="30" customWidth="1"/>
    <col min="12803" max="12803" width="15.28515625" style="30" customWidth="1"/>
    <col min="12804" max="12804" width="13.7109375" style="30" customWidth="1"/>
    <col min="12805" max="12805" width="18.42578125" style="30" customWidth="1"/>
    <col min="12806" max="12806" width="14.140625" style="30" customWidth="1"/>
    <col min="12807" max="13056" width="11.42578125" style="30"/>
    <col min="13057" max="13057" width="16" style="30" customWidth="1"/>
    <col min="13058" max="13058" width="22.28515625" style="30" customWidth="1"/>
    <col min="13059" max="13059" width="15.28515625" style="30" customWidth="1"/>
    <col min="13060" max="13060" width="13.7109375" style="30" customWidth="1"/>
    <col min="13061" max="13061" width="18.42578125" style="30" customWidth="1"/>
    <col min="13062" max="13062" width="14.140625" style="30" customWidth="1"/>
    <col min="13063" max="13312" width="11.42578125" style="30"/>
    <col min="13313" max="13313" width="16" style="30" customWidth="1"/>
    <col min="13314" max="13314" width="22.28515625" style="30" customWidth="1"/>
    <col min="13315" max="13315" width="15.28515625" style="30" customWidth="1"/>
    <col min="13316" max="13316" width="13.7109375" style="30" customWidth="1"/>
    <col min="13317" max="13317" width="18.42578125" style="30" customWidth="1"/>
    <col min="13318" max="13318" width="14.140625" style="30" customWidth="1"/>
    <col min="13319" max="13568" width="11.42578125" style="30"/>
    <col min="13569" max="13569" width="16" style="30" customWidth="1"/>
    <col min="13570" max="13570" width="22.28515625" style="30" customWidth="1"/>
    <col min="13571" max="13571" width="15.28515625" style="30" customWidth="1"/>
    <col min="13572" max="13572" width="13.7109375" style="30" customWidth="1"/>
    <col min="13573" max="13573" width="18.42578125" style="30" customWidth="1"/>
    <col min="13574" max="13574" width="14.140625" style="30" customWidth="1"/>
    <col min="13575" max="13824" width="11.42578125" style="30"/>
    <col min="13825" max="13825" width="16" style="30" customWidth="1"/>
    <col min="13826" max="13826" width="22.28515625" style="30" customWidth="1"/>
    <col min="13827" max="13827" width="15.28515625" style="30" customWidth="1"/>
    <col min="13828" max="13828" width="13.7109375" style="30" customWidth="1"/>
    <col min="13829" max="13829" width="18.42578125" style="30" customWidth="1"/>
    <col min="13830" max="13830" width="14.140625" style="30" customWidth="1"/>
    <col min="13831" max="14080" width="11.42578125" style="30"/>
    <col min="14081" max="14081" width="16" style="30" customWidth="1"/>
    <col min="14082" max="14082" width="22.28515625" style="30" customWidth="1"/>
    <col min="14083" max="14083" width="15.28515625" style="30" customWidth="1"/>
    <col min="14084" max="14084" width="13.7109375" style="30" customWidth="1"/>
    <col min="14085" max="14085" width="18.42578125" style="30" customWidth="1"/>
    <col min="14086" max="14086" width="14.140625" style="30" customWidth="1"/>
    <col min="14087" max="14336" width="11.42578125" style="30"/>
    <col min="14337" max="14337" width="16" style="30" customWidth="1"/>
    <col min="14338" max="14338" width="22.28515625" style="30" customWidth="1"/>
    <col min="14339" max="14339" width="15.28515625" style="30" customWidth="1"/>
    <col min="14340" max="14340" width="13.7109375" style="30" customWidth="1"/>
    <col min="14341" max="14341" width="18.42578125" style="30" customWidth="1"/>
    <col min="14342" max="14342" width="14.140625" style="30" customWidth="1"/>
    <col min="14343" max="14592" width="11.42578125" style="30"/>
    <col min="14593" max="14593" width="16" style="30" customWidth="1"/>
    <col min="14594" max="14594" width="22.28515625" style="30" customWidth="1"/>
    <col min="14595" max="14595" width="15.28515625" style="30" customWidth="1"/>
    <col min="14596" max="14596" width="13.7109375" style="30" customWidth="1"/>
    <col min="14597" max="14597" width="18.42578125" style="30" customWidth="1"/>
    <col min="14598" max="14598" width="14.140625" style="30" customWidth="1"/>
    <col min="14599" max="14848" width="11.42578125" style="30"/>
    <col min="14849" max="14849" width="16" style="30" customWidth="1"/>
    <col min="14850" max="14850" width="22.28515625" style="30" customWidth="1"/>
    <col min="14851" max="14851" width="15.28515625" style="30" customWidth="1"/>
    <col min="14852" max="14852" width="13.7109375" style="30" customWidth="1"/>
    <col min="14853" max="14853" width="18.42578125" style="30" customWidth="1"/>
    <col min="14854" max="14854" width="14.140625" style="30" customWidth="1"/>
    <col min="14855" max="15104" width="11.42578125" style="30"/>
    <col min="15105" max="15105" width="16" style="30" customWidth="1"/>
    <col min="15106" max="15106" width="22.28515625" style="30" customWidth="1"/>
    <col min="15107" max="15107" width="15.28515625" style="30" customWidth="1"/>
    <col min="15108" max="15108" width="13.7109375" style="30" customWidth="1"/>
    <col min="15109" max="15109" width="18.42578125" style="30" customWidth="1"/>
    <col min="15110" max="15110" width="14.140625" style="30" customWidth="1"/>
    <col min="15111" max="15360" width="11.42578125" style="30"/>
    <col min="15361" max="15361" width="16" style="30" customWidth="1"/>
    <col min="15362" max="15362" width="22.28515625" style="30" customWidth="1"/>
    <col min="15363" max="15363" width="15.28515625" style="30" customWidth="1"/>
    <col min="15364" max="15364" width="13.7109375" style="30" customWidth="1"/>
    <col min="15365" max="15365" width="18.42578125" style="30" customWidth="1"/>
    <col min="15366" max="15366" width="14.140625" style="30" customWidth="1"/>
    <col min="15367" max="15616" width="11.42578125" style="30"/>
    <col min="15617" max="15617" width="16" style="30" customWidth="1"/>
    <col min="15618" max="15618" width="22.28515625" style="30" customWidth="1"/>
    <col min="15619" max="15619" width="15.28515625" style="30" customWidth="1"/>
    <col min="15620" max="15620" width="13.7109375" style="30" customWidth="1"/>
    <col min="15621" max="15621" width="18.42578125" style="30" customWidth="1"/>
    <col min="15622" max="15622" width="14.140625" style="30" customWidth="1"/>
    <col min="15623" max="15872" width="11.42578125" style="30"/>
    <col min="15873" max="15873" width="16" style="30" customWidth="1"/>
    <col min="15874" max="15874" width="22.28515625" style="30" customWidth="1"/>
    <col min="15875" max="15875" width="15.28515625" style="30" customWidth="1"/>
    <col min="15876" max="15876" width="13.7109375" style="30" customWidth="1"/>
    <col min="15877" max="15877" width="18.42578125" style="30" customWidth="1"/>
    <col min="15878" max="15878" width="14.140625" style="30" customWidth="1"/>
    <col min="15879" max="16128" width="11.42578125" style="30"/>
    <col min="16129" max="16129" width="16" style="30" customWidth="1"/>
    <col min="16130" max="16130" width="22.28515625" style="30" customWidth="1"/>
    <col min="16131" max="16131" width="15.28515625" style="30" customWidth="1"/>
    <col min="16132" max="16132" width="13.7109375" style="30" customWidth="1"/>
    <col min="16133" max="16133" width="18.42578125" style="30" customWidth="1"/>
    <col min="16134" max="16134" width="14.140625" style="30" customWidth="1"/>
    <col min="16135" max="16384" width="11.42578125" style="30"/>
  </cols>
  <sheetData>
    <row r="1" spans="1:10" ht="17.25" customHeight="1">
      <c r="A1" s="214" t="s">
        <v>73</v>
      </c>
      <c r="B1" s="214"/>
      <c r="C1" s="214"/>
      <c r="D1" s="214"/>
      <c r="E1" s="214"/>
    </row>
    <row r="2" spans="1:10" ht="16.5" customHeight="1">
      <c r="A2" s="215" t="s">
        <v>74</v>
      </c>
      <c r="B2" s="215"/>
      <c r="C2" s="215"/>
      <c r="D2" s="215"/>
      <c r="E2" s="215"/>
    </row>
    <row r="3" spans="1:10" ht="15.75">
      <c r="A3" s="214" t="s">
        <v>75</v>
      </c>
      <c r="B3" s="214"/>
      <c r="C3" s="214"/>
      <c r="D3" s="214"/>
      <c r="E3" s="214"/>
      <c r="F3" s="54"/>
    </row>
    <row r="4" spans="1:10" ht="12.75" customHeight="1">
      <c r="A4" s="214" t="s">
        <v>233</v>
      </c>
      <c r="B4" s="214"/>
      <c r="C4" s="214"/>
      <c r="D4" s="214"/>
      <c r="E4" s="214"/>
      <c r="F4" s="54"/>
    </row>
    <row r="5" spans="1:10" ht="12.75" customHeight="1">
      <c r="A5" s="214"/>
      <c r="B5" s="214"/>
      <c r="C5" s="214"/>
      <c r="D5" s="214"/>
      <c r="E5" s="214"/>
      <c r="F5" s="54"/>
    </row>
    <row r="6" spans="1:10" ht="24.95" customHeight="1">
      <c r="A6" s="55" t="s">
        <v>76</v>
      </c>
      <c r="B6" s="56" t="s">
        <v>77</v>
      </c>
      <c r="C6" s="56" t="s">
        <v>41</v>
      </c>
      <c r="D6" s="56" t="s">
        <v>78</v>
      </c>
      <c r="E6" s="57" t="s">
        <v>34</v>
      </c>
      <c r="F6" s="58"/>
      <c r="G6" s="30" t="s">
        <v>42</v>
      </c>
      <c r="H6" s="30" t="s">
        <v>263</v>
      </c>
      <c r="I6" s="30" t="s">
        <v>264</v>
      </c>
    </row>
    <row r="7" spans="1:10" ht="24.95" customHeight="1">
      <c r="A7" s="59" t="s">
        <v>79</v>
      </c>
      <c r="B7" s="60">
        <v>1600</v>
      </c>
      <c r="C7" s="60">
        <v>1120</v>
      </c>
      <c r="D7" s="60">
        <v>1066</v>
      </c>
      <c r="E7" s="61">
        <f t="shared" ref="E7:E14" si="0">SUM(B7:D7)</f>
        <v>3786</v>
      </c>
      <c r="F7" s="58" t="s">
        <v>265</v>
      </c>
      <c r="G7" s="101">
        <f>SUM(B7:B14)</f>
        <v>12800</v>
      </c>
      <c r="H7" s="101">
        <f>SUM(C7:C14)</f>
        <v>8960</v>
      </c>
      <c r="I7" s="101">
        <f>SUM(D7:D14)</f>
        <v>4266</v>
      </c>
    </row>
    <row r="8" spans="1:10" ht="24.95" customHeight="1">
      <c r="A8" s="62" t="s">
        <v>80</v>
      </c>
      <c r="B8" s="63">
        <v>1600</v>
      </c>
      <c r="C8" s="63">
        <v>1120</v>
      </c>
      <c r="D8" s="64">
        <v>0</v>
      </c>
      <c r="E8" s="65">
        <f t="shared" si="0"/>
        <v>2720</v>
      </c>
      <c r="F8" s="58" t="s">
        <v>266</v>
      </c>
      <c r="G8" s="30">
        <v>675</v>
      </c>
      <c r="H8" s="30">
        <v>450</v>
      </c>
      <c r="I8" s="30">
        <v>975</v>
      </c>
    </row>
    <row r="9" spans="1:10" ht="24.95" customHeight="1">
      <c r="A9" s="59" t="s">
        <v>81</v>
      </c>
      <c r="B9" s="60">
        <v>1600</v>
      </c>
      <c r="C9" s="60">
        <v>1120</v>
      </c>
      <c r="D9" s="60">
        <v>200</v>
      </c>
      <c r="E9" s="61">
        <f t="shared" si="0"/>
        <v>2920</v>
      </c>
      <c r="F9" s="58" t="s">
        <v>124</v>
      </c>
      <c r="G9" s="30">
        <v>450</v>
      </c>
      <c r="H9" s="30">
        <v>300</v>
      </c>
      <c r="I9" s="30">
        <v>650</v>
      </c>
    </row>
    <row r="10" spans="1:10" ht="24.95" customHeight="1">
      <c r="A10" s="66" t="s">
        <v>82</v>
      </c>
      <c r="B10" s="63">
        <v>1600</v>
      </c>
      <c r="C10" s="63">
        <v>1120</v>
      </c>
      <c r="D10" s="64">
        <v>950</v>
      </c>
      <c r="E10" s="65">
        <f t="shared" si="0"/>
        <v>3670</v>
      </c>
      <c r="F10" s="58" t="s">
        <v>267</v>
      </c>
      <c r="I10" s="30">
        <v>400</v>
      </c>
    </row>
    <row r="11" spans="1:10" ht="24.95" customHeight="1">
      <c r="A11" s="59" t="s">
        <v>83</v>
      </c>
      <c r="B11" s="60">
        <v>1600</v>
      </c>
      <c r="C11" s="60">
        <v>1120</v>
      </c>
      <c r="D11" s="60">
        <v>465</v>
      </c>
      <c r="E11" s="61">
        <f t="shared" si="0"/>
        <v>3185</v>
      </c>
      <c r="F11" s="58"/>
      <c r="G11" s="101">
        <f>SUM(G7:G9)</f>
        <v>13925</v>
      </c>
      <c r="H11" s="101">
        <f>SUM(H7:H9)</f>
        <v>9710</v>
      </c>
      <c r="I11" s="101">
        <f>SUM(I7:I10)</f>
        <v>6291</v>
      </c>
      <c r="J11" s="101">
        <f>SUM(G11:I11)</f>
        <v>29926</v>
      </c>
    </row>
    <row r="12" spans="1:10" ht="24.95" customHeight="1">
      <c r="A12" s="66" t="s">
        <v>110</v>
      </c>
      <c r="B12" s="63">
        <v>1600</v>
      </c>
      <c r="C12" s="63">
        <v>1120</v>
      </c>
      <c r="D12" s="64">
        <v>350</v>
      </c>
      <c r="E12" s="65">
        <f t="shared" si="0"/>
        <v>3070</v>
      </c>
      <c r="F12" s="58"/>
      <c r="G12" s="216">
        <f>SUM(G11,H11)</f>
        <v>23635</v>
      </c>
      <c r="H12" s="217"/>
      <c r="J12" s="101">
        <f>SUM(G12,I11)</f>
        <v>29926</v>
      </c>
    </row>
    <row r="13" spans="1:10" ht="24.95" customHeight="1">
      <c r="A13" s="59" t="s">
        <v>84</v>
      </c>
      <c r="B13" s="60">
        <v>1600</v>
      </c>
      <c r="C13" s="60">
        <v>1120</v>
      </c>
      <c r="D13" s="60">
        <v>400</v>
      </c>
      <c r="E13" s="61">
        <f t="shared" si="0"/>
        <v>3120</v>
      </c>
      <c r="F13" s="58"/>
    </row>
    <row r="14" spans="1:10" ht="24.95" customHeight="1">
      <c r="A14" s="66" t="s">
        <v>85</v>
      </c>
      <c r="B14" s="63">
        <v>1600</v>
      </c>
      <c r="C14" s="63">
        <v>1120</v>
      </c>
      <c r="D14" s="64">
        <v>835</v>
      </c>
      <c r="E14" s="65">
        <f t="shared" si="0"/>
        <v>3555</v>
      </c>
      <c r="F14" s="58"/>
      <c r="G14" s="101"/>
    </row>
    <row r="15" spans="1:10" s="71" customFormat="1" ht="22.5" customHeight="1">
      <c r="A15" s="67" t="s">
        <v>134</v>
      </c>
      <c r="B15" s="68"/>
      <c r="C15" s="68"/>
      <c r="D15" s="68"/>
      <c r="E15" s="69">
        <v>2100</v>
      </c>
      <c r="F15" s="70"/>
    </row>
    <row r="16" spans="1:10" s="71" customFormat="1" ht="24" customHeight="1">
      <c r="A16" s="72" t="s">
        <v>112</v>
      </c>
      <c r="B16" s="73"/>
      <c r="C16" s="73"/>
      <c r="D16" s="73"/>
      <c r="E16" s="73">
        <v>1400</v>
      </c>
      <c r="F16" s="70"/>
    </row>
    <row r="17" spans="1:6" s="71" customFormat="1" ht="24" customHeight="1">
      <c r="A17" s="72" t="s">
        <v>159</v>
      </c>
      <c r="B17" s="73"/>
      <c r="C17" s="73"/>
      <c r="D17" s="73"/>
      <c r="E17" s="73">
        <v>400</v>
      </c>
      <c r="F17" s="70"/>
    </row>
    <row r="18" spans="1:6" ht="24.95" customHeight="1">
      <c r="A18" s="74" t="s">
        <v>34</v>
      </c>
      <c r="B18" s="75"/>
      <c r="C18" s="75"/>
      <c r="D18" s="76" t="s">
        <v>88</v>
      </c>
      <c r="E18" s="77">
        <f>SUM(E7:E17)</f>
        <v>29926</v>
      </c>
      <c r="F18" s="58"/>
    </row>
    <row r="19" spans="1:6" s="71" customFormat="1" ht="22.5" customHeight="1">
      <c r="A19" s="67" t="s">
        <v>113</v>
      </c>
      <c r="B19" s="68"/>
      <c r="C19" s="68"/>
      <c r="D19" s="68"/>
      <c r="E19" s="69">
        <v>2754</v>
      </c>
      <c r="F19" s="70"/>
    </row>
    <row r="20" spans="1:6" ht="29.25" customHeight="1">
      <c r="A20" s="58"/>
      <c r="B20" s="58"/>
      <c r="C20" s="58"/>
      <c r="D20" s="58"/>
      <c r="E20" s="78"/>
      <c r="F20" s="58"/>
    </row>
    <row r="21" spans="1:6">
      <c r="A21" s="58"/>
      <c r="B21" s="58"/>
      <c r="C21" s="58"/>
      <c r="D21" s="58"/>
      <c r="E21" s="58"/>
      <c r="F21" s="58"/>
    </row>
    <row r="22" spans="1:6" s="71" customFormat="1" ht="22.5" customHeight="1">
      <c r="A22" s="67" t="s">
        <v>86</v>
      </c>
      <c r="B22" s="68"/>
      <c r="C22" s="68"/>
      <c r="D22" s="68"/>
      <c r="E22" s="69">
        <v>2700</v>
      </c>
      <c r="F22" s="70"/>
    </row>
    <row r="23" spans="1:6" s="71" customFormat="1" ht="22.5" customHeight="1">
      <c r="A23" s="67" t="s">
        <v>87</v>
      </c>
      <c r="B23" s="68"/>
      <c r="C23" s="68"/>
      <c r="D23" s="68"/>
      <c r="E23" s="69">
        <v>200</v>
      </c>
      <c r="F23" s="70"/>
    </row>
    <row r="24" spans="1:6" s="71" customFormat="1" ht="22.5" customHeight="1">
      <c r="A24" s="67" t="s">
        <v>111</v>
      </c>
      <c r="B24" s="68"/>
      <c r="C24" s="68"/>
      <c r="D24" s="68"/>
      <c r="E24" s="69">
        <v>350</v>
      </c>
      <c r="F24" s="70"/>
    </row>
    <row r="25" spans="1:6">
      <c r="A25" s="58"/>
      <c r="B25" s="58"/>
      <c r="C25" s="58"/>
      <c r="D25" s="58"/>
      <c r="E25" s="58"/>
      <c r="F25" s="58"/>
    </row>
  </sheetData>
  <mergeCells count="5">
    <mergeCell ref="A1:E1"/>
    <mergeCell ref="A2:E2"/>
    <mergeCell ref="A3:E3"/>
    <mergeCell ref="A4:E5"/>
    <mergeCell ref="G12:H12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A8" sqref="A8"/>
    </sheetView>
  </sheetViews>
  <sheetFormatPr baseColWidth="10" defaultRowHeight="12.75"/>
  <cols>
    <col min="1" max="1" width="26.7109375" style="30" customWidth="1"/>
    <col min="2" max="2" width="12.85546875" style="30" customWidth="1"/>
    <col min="3" max="9" width="11.42578125" style="30"/>
    <col min="10" max="10" width="12.28515625" style="30" bestFit="1" customWidth="1"/>
    <col min="11" max="256" width="11.42578125" style="30"/>
    <col min="257" max="257" width="26.7109375" style="30" customWidth="1"/>
    <col min="258" max="258" width="12.85546875" style="30" customWidth="1"/>
    <col min="259" max="265" width="11.42578125" style="30"/>
    <col min="266" max="266" width="12.28515625" style="30" bestFit="1" customWidth="1"/>
    <col min="267" max="512" width="11.42578125" style="30"/>
    <col min="513" max="513" width="26.7109375" style="30" customWidth="1"/>
    <col min="514" max="514" width="12.85546875" style="30" customWidth="1"/>
    <col min="515" max="521" width="11.42578125" style="30"/>
    <col min="522" max="522" width="12.28515625" style="30" bestFit="1" customWidth="1"/>
    <col min="523" max="768" width="11.42578125" style="30"/>
    <col min="769" max="769" width="26.7109375" style="30" customWidth="1"/>
    <col min="770" max="770" width="12.85546875" style="30" customWidth="1"/>
    <col min="771" max="777" width="11.42578125" style="30"/>
    <col min="778" max="778" width="12.28515625" style="30" bestFit="1" customWidth="1"/>
    <col min="779" max="1024" width="11.42578125" style="30"/>
    <col min="1025" max="1025" width="26.7109375" style="30" customWidth="1"/>
    <col min="1026" max="1026" width="12.85546875" style="30" customWidth="1"/>
    <col min="1027" max="1033" width="11.42578125" style="30"/>
    <col min="1034" max="1034" width="12.28515625" style="30" bestFit="1" customWidth="1"/>
    <col min="1035" max="1280" width="11.42578125" style="30"/>
    <col min="1281" max="1281" width="26.7109375" style="30" customWidth="1"/>
    <col min="1282" max="1282" width="12.85546875" style="30" customWidth="1"/>
    <col min="1283" max="1289" width="11.42578125" style="30"/>
    <col min="1290" max="1290" width="12.28515625" style="30" bestFit="1" customWidth="1"/>
    <col min="1291" max="1536" width="11.42578125" style="30"/>
    <col min="1537" max="1537" width="26.7109375" style="30" customWidth="1"/>
    <col min="1538" max="1538" width="12.85546875" style="30" customWidth="1"/>
    <col min="1539" max="1545" width="11.42578125" style="30"/>
    <col min="1546" max="1546" width="12.28515625" style="30" bestFit="1" customWidth="1"/>
    <col min="1547" max="1792" width="11.42578125" style="30"/>
    <col min="1793" max="1793" width="26.7109375" style="30" customWidth="1"/>
    <col min="1794" max="1794" width="12.85546875" style="30" customWidth="1"/>
    <col min="1795" max="1801" width="11.42578125" style="30"/>
    <col min="1802" max="1802" width="12.28515625" style="30" bestFit="1" customWidth="1"/>
    <col min="1803" max="2048" width="11.42578125" style="30"/>
    <col min="2049" max="2049" width="26.7109375" style="30" customWidth="1"/>
    <col min="2050" max="2050" width="12.85546875" style="30" customWidth="1"/>
    <col min="2051" max="2057" width="11.42578125" style="30"/>
    <col min="2058" max="2058" width="12.28515625" style="30" bestFit="1" customWidth="1"/>
    <col min="2059" max="2304" width="11.42578125" style="30"/>
    <col min="2305" max="2305" width="26.7109375" style="30" customWidth="1"/>
    <col min="2306" max="2306" width="12.85546875" style="30" customWidth="1"/>
    <col min="2307" max="2313" width="11.42578125" style="30"/>
    <col min="2314" max="2314" width="12.28515625" style="30" bestFit="1" customWidth="1"/>
    <col min="2315" max="2560" width="11.42578125" style="30"/>
    <col min="2561" max="2561" width="26.7109375" style="30" customWidth="1"/>
    <col min="2562" max="2562" width="12.85546875" style="30" customWidth="1"/>
    <col min="2563" max="2569" width="11.42578125" style="30"/>
    <col min="2570" max="2570" width="12.28515625" style="30" bestFit="1" customWidth="1"/>
    <col min="2571" max="2816" width="11.42578125" style="30"/>
    <col min="2817" max="2817" width="26.7109375" style="30" customWidth="1"/>
    <col min="2818" max="2818" width="12.85546875" style="30" customWidth="1"/>
    <col min="2819" max="2825" width="11.42578125" style="30"/>
    <col min="2826" max="2826" width="12.28515625" style="30" bestFit="1" customWidth="1"/>
    <col min="2827" max="3072" width="11.42578125" style="30"/>
    <col min="3073" max="3073" width="26.7109375" style="30" customWidth="1"/>
    <col min="3074" max="3074" width="12.85546875" style="30" customWidth="1"/>
    <col min="3075" max="3081" width="11.42578125" style="30"/>
    <col min="3082" max="3082" width="12.28515625" style="30" bestFit="1" customWidth="1"/>
    <col min="3083" max="3328" width="11.42578125" style="30"/>
    <col min="3329" max="3329" width="26.7109375" style="30" customWidth="1"/>
    <col min="3330" max="3330" width="12.85546875" style="30" customWidth="1"/>
    <col min="3331" max="3337" width="11.42578125" style="30"/>
    <col min="3338" max="3338" width="12.28515625" style="30" bestFit="1" customWidth="1"/>
    <col min="3339" max="3584" width="11.42578125" style="30"/>
    <col min="3585" max="3585" width="26.7109375" style="30" customWidth="1"/>
    <col min="3586" max="3586" width="12.85546875" style="30" customWidth="1"/>
    <col min="3587" max="3593" width="11.42578125" style="30"/>
    <col min="3594" max="3594" width="12.28515625" style="30" bestFit="1" customWidth="1"/>
    <col min="3595" max="3840" width="11.42578125" style="30"/>
    <col min="3841" max="3841" width="26.7109375" style="30" customWidth="1"/>
    <col min="3842" max="3842" width="12.85546875" style="30" customWidth="1"/>
    <col min="3843" max="3849" width="11.42578125" style="30"/>
    <col min="3850" max="3850" width="12.28515625" style="30" bestFit="1" customWidth="1"/>
    <col min="3851" max="4096" width="11.42578125" style="30"/>
    <col min="4097" max="4097" width="26.7109375" style="30" customWidth="1"/>
    <col min="4098" max="4098" width="12.85546875" style="30" customWidth="1"/>
    <col min="4099" max="4105" width="11.42578125" style="30"/>
    <col min="4106" max="4106" width="12.28515625" style="30" bestFit="1" customWidth="1"/>
    <col min="4107" max="4352" width="11.42578125" style="30"/>
    <col min="4353" max="4353" width="26.7109375" style="30" customWidth="1"/>
    <col min="4354" max="4354" width="12.85546875" style="30" customWidth="1"/>
    <col min="4355" max="4361" width="11.42578125" style="30"/>
    <col min="4362" max="4362" width="12.28515625" style="30" bestFit="1" customWidth="1"/>
    <col min="4363" max="4608" width="11.42578125" style="30"/>
    <col min="4609" max="4609" width="26.7109375" style="30" customWidth="1"/>
    <col min="4610" max="4610" width="12.85546875" style="30" customWidth="1"/>
    <col min="4611" max="4617" width="11.42578125" style="30"/>
    <col min="4618" max="4618" width="12.28515625" style="30" bestFit="1" customWidth="1"/>
    <col min="4619" max="4864" width="11.42578125" style="30"/>
    <col min="4865" max="4865" width="26.7109375" style="30" customWidth="1"/>
    <col min="4866" max="4866" width="12.85546875" style="30" customWidth="1"/>
    <col min="4867" max="4873" width="11.42578125" style="30"/>
    <col min="4874" max="4874" width="12.28515625" style="30" bestFit="1" customWidth="1"/>
    <col min="4875" max="5120" width="11.42578125" style="30"/>
    <col min="5121" max="5121" width="26.7109375" style="30" customWidth="1"/>
    <col min="5122" max="5122" width="12.85546875" style="30" customWidth="1"/>
    <col min="5123" max="5129" width="11.42578125" style="30"/>
    <col min="5130" max="5130" width="12.28515625" style="30" bestFit="1" customWidth="1"/>
    <col min="5131" max="5376" width="11.42578125" style="30"/>
    <col min="5377" max="5377" width="26.7109375" style="30" customWidth="1"/>
    <col min="5378" max="5378" width="12.85546875" style="30" customWidth="1"/>
    <col min="5379" max="5385" width="11.42578125" style="30"/>
    <col min="5386" max="5386" width="12.28515625" style="30" bestFit="1" customWidth="1"/>
    <col min="5387" max="5632" width="11.42578125" style="30"/>
    <col min="5633" max="5633" width="26.7109375" style="30" customWidth="1"/>
    <col min="5634" max="5634" width="12.85546875" style="30" customWidth="1"/>
    <col min="5635" max="5641" width="11.42578125" style="30"/>
    <col min="5642" max="5642" width="12.28515625" style="30" bestFit="1" customWidth="1"/>
    <col min="5643" max="5888" width="11.42578125" style="30"/>
    <col min="5889" max="5889" width="26.7109375" style="30" customWidth="1"/>
    <col min="5890" max="5890" width="12.85546875" style="30" customWidth="1"/>
    <col min="5891" max="5897" width="11.42578125" style="30"/>
    <col min="5898" max="5898" width="12.28515625" style="30" bestFit="1" customWidth="1"/>
    <col min="5899" max="6144" width="11.42578125" style="30"/>
    <col min="6145" max="6145" width="26.7109375" style="30" customWidth="1"/>
    <col min="6146" max="6146" width="12.85546875" style="30" customWidth="1"/>
    <col min="6147" max="6153" width="11.42578125" style="30"/>
    <col min="6154" max="6154" width="12.28515625" style="30" bestFit="1" customWidth="1"/>
    <col min="6155" max="6400" width="11.42578125" style="30"/>
    <col min="6401" max="6401" width="26.7109375" style="30" customWidth="1"/>
    <col min="6402" max="6402" width="12.85546875" style="30" customWidth="1"/>
    <col min="6403" max="6409" width="11.42578125" style="30"/>
    <col min="6410" max="6410" width="12.28515625" style="30" bestFit="1" customWidth="1"/>
    <col min="6411" max="6656" width="11.42578125" style="30"/>
    <col min="6657" max="6657" width="26.7109375" style="30" customWidth="1"/>
    <col min="6658" max="6658" width="12.85546875" style="30" customWidth="1"/>
    <col min="6659" max="6665" width="11.42578125" style="30"/>
    <col min="6666" max="6666" width="12.28515625" style="30" bestFit="1" customWidth="1"/>
    <col min="6667" max="6912" width="11.42578125" style="30"/>
    <col min="6913" max="6913" width="26.7109375" style="30" customWidth="1"/>
    <col min="6914" max="6914" width="12.85546875" style="30" customWidth="1"/>
    <col min="6915" max="6921" width="11.42578125" style="30"/>
    <col min="6922" max="6922" width="12.28515625" style="30" bestFit="1" customWidth="1"/>
    <col min="6923" max="7168" width="11.42578125" style="30"/>
    <col min="7169" max="7169" width="26.7109375" style="30" customWidth="1"/>
    <col min="7170" max="7170" width="12.85546875" style="30" customWidth="1"/>
    <col min="7171" max="7177" width="11.42578125" style="30"/>
    <col min="7178" max="7178" width="12.28515625" style="30" bestFit="1" customWidth="1"/>
    <col min="7179" max="7424" width="11.42578125" style="30"/>
    <col min="7425" max="7425" width="26.7109375" style="30" customWidth="1"/>
    <col min="7426" max="7426" width="12.85546875" style="30" customWidth="1"/>
    <col min="7427" max="7433" width="11.42578125" style="30"/>
    <col min="7434" max="7434" width="12.28515625" style="30" bestFit="1" customWidth="1"/>
    <col min="7435" max="7680" width="11.42578125" style="30"/>
    <col min="7681" max="7681" width="26.7109375" style="30" customWidth="1"/>
    <col min="7682" max="7682" width="12.85546875" style="30" customWidth="1"/>
    <col min="7683" max="7689" width="11.42578125" style="30"/>
    <col min="7690" max="7690" width="12.28515625" style="30" bestFit="1" customWidth="1"/>
    <col min="7691" max="7936" width="11.42578125" style="30"/>
    <col min="7937" max="7937" width="26.7109375" style="30" customWidth="1"/>
    <col min="7938" max="7938" width="12.85546875" style="30" customWidth="1"/>
    <col min="7939" max="7945" width="11.42578125" style="30"/>
    <col min="7946" max="7946" width="12.28515625" style="30" bestFit="1" customWidth="1"/>
    <col min="7947" max="8192" width="11.42578125" style="30"/>
    <col min="8193" max="8193" width="26.7109375" style="30" customWidth="1"/>
    <col min="8194" max="8194" width="12.85546875" style="30" customWidth="1"/>
    <col min="8195" max="8201" width="11.42578125" style="30"/>
    <col min="8202" max="8202" width="12.28515625" style="30" bestFit="1" customWidth="1"/>
    <col min="8203" max="8448" width="11.42578125" style="30"/>
    <col min="8449" max="8449" width="26.7109375" style="30" customWidth="1"/>
    <col min="8450" max="8450" width="12.85546875" style="30" customWidth="1"/>
    <col min="8451" max="8457" width="11.42578125" style="30"/>
    <col min="8458" max="8458" width="12.28515625" style="30" bestFit="1" customWidth="1"/>
    <col min="8459" max="8704" width="11.42578125" style="30"/>
    <col min="8705" max="8705" width="26.7109375" style="30" customWidth="1"/>
    <col min="8706" max="8706" width="12.85546875" style="30" customWidth="1"/>
    <col min="8707" max="8713" width="11.42578125" style="30"/>
    <col min="8714" max="8714" width="12.28515625" style="30" bestFit="1" customWidth="1"/>
    <col min="8715" max="8960" width="11.42578125" style="30"/>
    <col min="8961" max="8961" width="26.7109375" style="30" customWidth="1"/>
    <col min="8962" max="8962" width="12.85546875" style="30" customWidth="1"/>
    <col min="8963" max="8969" width="11.42578125" style="30"/>
    <col min="8970" max="8970" width="12.28515625" style="30" bestFit="1" customWidth="1"/>
    <col min="8971" max="9216" width="11.42578125" style="30"/>
    <col min="9217" max="9217" width="26.7109375" style="30" customWidth="1"/>
    <col min="9218" max="9218" width="12.85546875" style="30" customWidth="1"/>
    <col min="9219" max="9225" width="11.42578125" style="30"/>
    <col min="9226" max="9226" width="12.28515625" style="30" bestFit="1" customWidth="1"/>
    <col min="9227" max="9472" width="11.42578125" style="30"/>
    <col min="9473" max="9473" width="26.7109375" style="30" customWidth="1"/>
    <col min="9474" max="9474" width="12.85546875" style="30" customWidth="1"/>
    <col min="9475" max="9481" width="11.42578125" style="30"/>
    <col min="9482" max="9482" width="12.28515625" style="30" bestFit="1" customWidth="1"/>
    <col min="9483" max="9728" width="11.42578125" style="30"/>
    <col min="9729" max="9729" width="26.7109375" style="30" customWidth="1"/>
    <col min="9730" max="9730" width="12.85546875" style="30" customWidth="1"/>
    <col min="9731" max="9737" width="11.42578125" style="30"/>
    <col min="9738" max="9738" width="12.28515625" style="30" bestFit="1" customWidth="1"/>
    <col min="9739" max="9984" width="11.42578125" style="30"/>
    <col min="9985" max="9985" width="26.7109375" style="30" customWidth="1"/>
    <col min="9986" max="9986" width="12.85546875" style="30" customWidth="1"/>
    <col min="9987" max="9993" width="11.42578125" style="30"/>
    <col min="9994" max="9994" width="12.28515625" style="30" bestFit="1" customWidth="1"/>
    <col min="9995" max="10240" width="11.42578125" style="30"/>
    <col min="10241" max="10241" width="26.7109375" style="30" customWidth="1"/>
    <col min="10242" max="10242" width="12.85546875" style="30" customWidth="1"/>
    <col min="10243" max="10249" width="11.42578125" style="30"/>
    <col min="10250" max="10250" width="12.28515625" style="30" bestFit="1" customWidth="1"/>
    <col min="10251" max="10496" width="11.42578125" style="30"/>
    <col min="10497" max="10497" width="26.7109375" style="30" customWidth="1"/>
    <col min="10498" max="10498" width="12.85546875" style="30" customWidth="1"/>
    <col min="10499" max="10505" width="11.42578125" style="30"/>
    <col min="10506" max="10506" width="12.28515625" style="30" bestFit="1" customWidth="1"/>
    <col min="10507" max="10752" width="11.42578125" style="30"/>
    <col min="10753" max="10753" width="26.7109375" style="30" customWidth="1"/>
    <col min="10754" max="10754" width="12.85546875" style="30" customWidth="1"/>
    <col min="10755" max="10761" width="11.42578125" style="30"/>
    <col min="10762" max="10762" width="12.28515625" style="30" bestFit="1" customWidth="1"/>
    <col min="10763" max="11008" width="11.42578125" style="30"/>
    <col min="11009" max="11009" width="26.7109375" style="30" customWidth="1"/>
    <col min="11010" max="11010" width="12.85546875" style="30" customWidth="1"/>
    <col min="11011" max="11017" width="11.42578125" style="30"/>
    <col min="11018" max="11018" width="12.28515625" style="30" bestFit="1" customWidth="1"/>
    <col min="11019" max="11264" width="11.42578125" style="30"/>
    <col min="11265" max="11265" width="26.7109375" style="30" customWidth="1"/>
    <col min="11266" max="11266" width="12.85546875" style="30" customWidth="1"/>
    <col min="11267" max="11273" width="11.42578125" style="30"/>
    <col min="11274" max="11274" width="12.28515625" style="30" bestFit="1" customWidth="1"/>
    <col min="11275" max="11520" width="11.42578125" style="30"/>
    <col min="11521" max="11521" width="26.7109375" style="30" customWidth="1"/>
    <col min="11522" max="11522" width="12.85546875" style="30" customWidth="1"/>
    <col min="11523" max="11529" width="11.42578125" style="30"/>
    <col min="11530" max="11530" width="12.28515625" style="30" bestFit="1" customWidth="1"/>
    <col min="11531" max="11776" width="11.42578125" style="30"/>
    <col min="11777" max="11777" width="26.7109375" style="30" customWidth="1"/>
    <col min="11778" max="11778" width="12.85546875" style="30" customWidth="1"/>
    <col min="11779" max="11785" width="11.42578125" style="30"/>
    <col min="11786" max="11786" width="12.28515625" style="30" bestFit="1" customWidth="1"/>
    <col min="11787" max="12032" width="11.42578125" style="30"/>
    <col min="12033" max="12033" width="26.7109375" style="30" customWidth="1"/>
    <col min="12034" max="12034" width="12.85546875" style="30" customWidth="1"/>
    <col min="12035" max="12041" width="11.42578125" style="30"/>
    <col min="12042" max="12042" width="12.28515625" style="30" bestFit="1" customWidth="1"/>
    <col min="12043" max="12288" width="11.42578125" style="30"/>
    <col min="12289" max="12289" width="26.7109375" style="30" customWidth="1"/>
    <col min="12290" max="12290" width="12.85546875" style="30" customWidth="1"/>
    <col min="12291" max="12297" width="11.42578125" style="30"/>
    <col min="12298" max="12298" width="12.28515625" style="30" bestFit="1" customWidth="1"/>
    <col min="12299" max="12544" width="11.42578125" style="30"/>
    <col min="12545" max="12545" width="26.7109375" style="30" customWidth="1"/>
    <col min="12546" max="12546" width="12.85546875" style="30" customWidth="1"/>
    <col min="12547" max="12553" width="11.42578125" style="30"/>
    <col min="12554" max="12554" width="12.28515625" style="30" bestFit="1" customWidth="1"/>
    <col min="12555" max="12800" width="11.42578125" style="30"/>
    <col min="12801" max="12801" width="26.7109375" style="30" customWidth="1"/>
    <col min="12802" max="12802" width="12.85546875" style="30" customWidth="1"/>
    <col min="12803" max="12809" width="11.42578125" style="30"/>
    <col min="12810" max="12810" width="12.28515625" style="30" bestFit="1" customWidth="1"/>
    <col min="12811" max="13056" width="11.42578125" style="30"/>
    <col min="13057" max="13057" width="26.7109375" style="30" customWidth="1"/>
    <col min="13058" max="13058" width="12.85546875" style="30" customWidth="1"/>
    <col min="13059" max="13065" width="11.42578125" style="30"/>
    <col min="13066" max="13066" width="12.28515625" style="30" bestFit="1" customWidth="1"/>
    <col min="13067" max="13312" width="11.42578125" style="30"/>
    <col min="13313" max="13313" width="26.7109375" style="30" customWidth="1"/>
    <col min="13314" max="13314" width="12.85546875" style="30" customWidth="1"/>
    <col min="13315" max="13321" width="11.42578125" style="30"/>
    <col min="13322" max="13322" width="12.28515625" style="30" bestFit="1" customWidth="1"/>
    <col min="13323" max="13568" width="11.42578125" style="30"/>
    <col min="13569" max="13569" width="26.7109375" style="30" customWidth="1"/>
    <col min="13570" max="13570" width="12.85546875" style="30" customWidth="1"/>
    <col min="13571" max="13577" width="11.42578125" style="30"/>
    <col min="13578" max="13578" width="12.28515625" style="30" bestFit="1" customWidth="1"/>
    <col min="13579" max="13824" width="11.42578125" style="30"/>
    <col min="13825" max="13825" width="26.7109375" style="30" customWidth="1"/>
    <col min="13826" max="13826" width="12.85546875" style="30" customWidth="1"/>
    <col min="13827" max="13833" width="11.42578125" style="30"/>
    <col min="13834" max="13834" width="12.28515625" style="30" bestFit="1" customWidth="1"/>
    <col min="13835" max="14080" width="11.42578125" style="30"/>
    <col min="14081" max="14081" width="26.7109375" style="30" customWidth="1"/>
    <col min="14082" max="14082" width="12.85546875" style="30" customWidth="1"/>
    <col min="14083" max="14089" width="11.42578125" style="30"/>
    <col min="14090" max="14090" width="12.28515625" style="30" bestFit="1" customWidth="1"/>
    <col min="14091" max="14336" width="11.42578125" style="30"/>
    <col min="14337" max="14337" width="26.7109375" style="30" customWidth="1"/>
    <col min="14338" max="14338" width="12.85546875" style="30" customWidth="1"/>
    <col min="14339" max="14345" width="11.42578125" style="30"/>
    <col min="14346" max="14346" width="12.28515625" style="30" bestFit="1" customWidth="1"/>
    <col min="14347" max="14592" width="11.42578125" style="30"/>
    <col min="14593" max="14593" width="26.7109375" style="30" customWidth="1"/>
    <col min="14594" max="14594" width="12.85546875" style="30" customWidth="1"/>
    <col min="14595" max="14601" width="11.42578125" style="30"/>
    <col min="14602" max="14602" width="12.28515625" style="30" bestFit="1" customWidth="1"/>
    <col min="14603" max="14848" width="11.42578125" style="30"/>
    <col min="14849" max="14849" width="26.7109375" style="30" customWidth="1"/>
    <col min="14850" max="14850" width="12.85546875" style="30" customWidth="1"/>
    <col min="14851" max="14857" width="11.42578125" style="30"/>
    <col min="14858" max="14858" width="12.28515625" style="30" bestFit="1" customWidth="1"/>
    <col min="14859" max="15104" width="11.42578125" style="30"/>
    <col min="15105" max="15105" width="26.7109375" style="30" customWidth="1"/>
    <col min="15106" max="15106" width="12.85546875" style="30" customWidth="1"/>
    <col min="15107" max="15113" width="11.42578125" style="30"/>
    <col min="15114" max="15114" width="12.28515625" style="30" bestFit="1" customWidth="1"/>
    <col min="15115" max="15360" width="11.42578125" style="30"/>
    <col min="15361" max="15361" width="26.7109375" style="30" customWidth="1"/>
    <col min="15362" max="15362" width="12.85546875" style="30" customWidth="1"/>
    <col min="15363" max="15369" width="11.42578125" style="30"/>
    <col min="15370" max="15370" width="12.28515625" style="30" bestFit="1" customWidth="1"/>
    <col min="15371" max="15616" width="11.42578125" style="30"/>
    <col min="15617" max="15617" width="26.7109375" style="30" customWidth="1"/>
    <col min="15618" max="15618" width="12.85546875" style="30" customWidth="1"/>
    <col min="15619" max="15625" width="11.42578125" style="30"/>
    <col min="15626" max="15626" width="12.28515625" style="30" bestFit="1" customWidth="1"/>
    <col min="15627" max="15872" width="11.42578125" style="30"/>
    <col min="15873" max="15873" width="26.7109375" style="30" customWidth="1"/>
    <col min="15874" max="15874" width="12.85546875" style="30" customWidth="1"/>
    <col min="15875" max="15881" width="11.42578125" style="30"/>
    <col min="15882" max="15882" width="12.28515625" style="30" bestFit="1" customWidth="1"/>
    <col min="15883" max="16128" width="11.42578125" style="30"/>
    <col min="16129" max="16129" width="26.7109375" style="30" customWidth="1"/>
    <col min="16130" max="16130" width="12.85546875" style="30" customWidth="1"/>
    <col min="16131" max="16137" width="11.42578125" style="30"/>
    <col min="16138" max="16138" width="12.28515625" style="30" bestFit="1" customWidth="1"/>
    <col min="16139" max="16384" width="11.42578125" style="30"/>
  </cols>
  <sheetData>
    <row r="1" spans="1:4" ht="15.75">
      <c r="A1" s="218" t="s">
        <v>64</v>
      </c>
      <c r="B1" s="219"/>
      <c r="C1" s="219"/>
      <c r="D1" s="219"/>
    </row>
    <row r="3" spans="1:4">
      <c r="A3" s="30" t="s">
        <v>65</v>
      </c>
    </row>
    <row r="4" spans="1:4">
      <c r="A4" s="30" t="s">
        <v>66</v>
      </c>
    </row>
    <row r="5" spans="1:4">
      <c r="A5" s="30" t="s">
        <v>67</v>
      </c>
    </row>
    <row r="6" spans="1:4">
      <c r="A6" s="30" t="s">
        <v>68</v>
      </c>
    </row>
    <row r="7" spans="1:4">
      <c r="A7" s="30" t="s">
        <v>69</v>
      </c>
    </row>
    <row r="8" spans="1:4">
      <c r="A8" s="30" t="s">
        <v>70</v>
      </c>
    </row>
    <row r="9" spans="1:4">
      <c r="A9" s="30" t="s">
        <v>71</v>
      </c>
    </row>
    <row r="11" spans="1:4">
      <c r="A11" s="52" t="s">
        <v>72</v>
      </c>
      <c r="B11" s="53"/>
      <c r="C11" s="53"/>
    </row>
  </sheetData>
  <mergeCells count="1">
    <mergeCell ref="A1:D1"/>
  </mergeCells>
  <pageMargins left="0.75" right="0.75" top="1" bottom="1" header="0" footer="0"/>
  <pageSetup paperSize="9" orientation="portrait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zoomScale="85" workbookViewId="0">
      <selection activeCell="E2" sqref="E2"/>
    </sheetView>
  </sheetViews>
  <sheetFormatPr baseColWidth="10" defaultRowHeight="24.75" customHeight="1"/>
  <cols>
    <col min="1" max="1" width="14.42578125" style="154" customWidth="1"/>
    <col min="2" max="2" width="25" style="71" customWidth="1"/>
    <col min="3" max="3" width="11.85546875" style="154" customWidth="1"/>
    <col min="4" max="4" width="13.28515625" style="154" customWidth="1"/>
    <col min="5" max="5" width="10.7109375" style="154" customWidth="1"/>
    <col min="6" max="6" width="24.85546875" style="155" customWidth="1"/>
    <col min="7" max="16384" width="11.42578125" style="71"/>
  </cols>
  <sheetData>
    <row r="1" spans="1:6" ht="36.75" customHeight="1" thickBot="1">
      <c r="A1" s="144" t="s">
        <v>89</v>
      </c>
      <c r="B1" s="79" t="s">
        <v>90</v>
      </c>
      <c r="C1" s="80" t="s">
        <v>91</v>
      </c>
      <c r="D1" s="145" t="s">
        <v>208</v>
      </c>
      <c r="E1" s="80" t="s">
        <v>92</v>
      </c>
      <c r="F1" s="81" t="s">
        <v>209</v>
      </c>
    </row>
    <row r="2" spans="1:6" ht="40.5" customHeight="1" thickBot="1">
      <c r="A2" s="84" t="s">
        <v>210</v>
      </c>
      <c r="B2" s="87" t="s">
        <v>93</v>
      </c>
      <c r="C2" s="84" t="s">
        <v>211</v>
      </c>
      <c r="D2" s="84">
        <v>4</v>
      </c>
      <c r="E2" s="84">
        <v>8</v>
      </c>
      <c r="F2" s="146">
        <v>41309</v>
      </c>
    </row>
    <row r="3" spans="1:6" ht="39" customHeight="1" thickBot="1">
      <c r="A3" s="84" t="s">
        <v>212</v>
      </c>
      <c r="B3" s="85" t="s">
        <v>94</v>
      </c>
      <c r="C3" s="147" t="s">
        <v>213</v>
      </c>
      <c r="D3" s="91">
        <v>5</v>
      </c>
      <c r="E3" s="91">
        <v>8</v>
      </c>
      <c r="F3" s="146">
        <v>41330</v>
      </c>
    </row>
    <row r="4" spans="1:6" ht="38.25" customHeight="1" thickBot="1">
      <c r="A4" s="148" t="s">
        <v>214</v>
      </c>
      <c r="B4" s="82" t="s">
        <v>215</v>
      </c>
      <c r="C4" s="83" t="s">
        <v>216</v>
      </c>
      <c r="D4" s="83">
        <v>4</v>
      </c>
      <c r="E4" s="83">
        <v>8</v>
      </c>
      <c r="F4" s="149">
        <v>41367</v>
      </c>
    </row>
    <row r="5" spans="1:6" ht="34.5" customHeight="1" thickBot="1">
      <c r="A5" s="91" t="s">
        <v>217</v>
      </c>
      <c r="B5" s="86" t="s">
        <v>95</v>
      </c>
      <c r="C5" s="83" t="s">
        <v>218</v>
      </c>
      <c r="D5" s="83">
        <v>4</v>
      </c>
      <c r="E5" s="83">
        <v>8</v>
      </c>
      <c r="F5" s="149">
        <v>41375</v>
      </c>
    </row>
    <row r="6" spans="1:6" ht="38.25" customHeight="1" thickBot="1">
      <c r="A6" s="91" t="s">
        <v>219</v>
      </c>
      <c r="B6" s="82" t="s">
        <v>220</v>
      </c>
      <c r="C6" s="83" t="s">
        <v>221</v>
      </c>
      <c r="D6" s="83">
        <v>4</v>
      </c>
      <c r="E6" s="83">
        <v>8</v>
      </c>
      <c r="F6" s="149">
        <v>41402</v>
      </c>
    </row>
    <row r="7" spans="1:6" ht="43.5" customHeight="1" thickBot="1">
      <c r="A7" s="91" t="s">
        <v>219</v>
      </c>
      <c r="B7" s="82" t="s">
        <v>96</v>
      </c>
      <c r="C7" s="83" t="s">
        <v>222</v>
      </c>
      <c r="D7" s="83">
        <v>4</v>
      </c>
      <c r="E7" s="83">
        <v>8</v>
      </c>
      <c r="F7" s="149">
        <v>41402</v>
      </c>
    </row>
    <row r="8" spans="1:6" ht="49.5" customHeight="1" thickBot="1">
      <c r="A8" s="84" t="s">
        <v>223</v>
      </c>
      <c r="B8" s="87" t="s">
        <v>97</v>
      </c>
      <c r="C8" s="84" t="s">
        <v>224</v>
      </c>
      <c r="D8" s="84">
        <v>4</v>
      </c>
      <c r="E8" s="84">
        <v>8</v>
      </c>
      <c r="F8" s="146">
        <v>41422</v>
      </c>
    </row>
    <row r="9" spans="1:6" ht="35.25" customHeight="1" thickBot="1">
      <c r="A9" s="150" t="s">
        <v>225</v>
      </c>
      <c r="B9" s="82" t="s">
        <v>98</v>
      </c>
      <c r="C9" s="83" t="s">
        <v>226</v>
      </c>
      <c r="D9" s="83">
        <v>4</v>
      </c>
      <c r="E9" s="83">
        <v>8</v>
      </c>
      <c r="F9" s="149">
        <v>41424</v>
      </c>
    </row>
    <row r="10" spans="1:6" ht="39" customHeight="1" thickBot="1">
      <c r="A10" s="88" t="s">
        <v>227</v>
      </c>
      <c r="B10" s="89" t="s">
        <v>99</v>
      </c>
      <c r="C10" s="90" t="s">
        <v>228</v>
      </c>
      <c r="D10" s="90">
        <v>5</v>
      </c>
      <c r="E10" s="90">
        <v>8</v>
      </c>
      <c r="F10" s="151">
        <v>41444</v>
      </c>
    </row>
    <row r="11" spans="1:6" ht="42" customHeight="1" thickBot="1">
      <c r="A11" s="152" t="s">
        <v>114</v>
      </c>
      <c r="B11" s="89" t="s">
        <v>74</v>
      </c>
      <c r="C11" s="90" t="s">
        <v>229</v>
      </c>
      <c r="D11" s="90">
        <v>5</v>
      </c>
      <c r="E11" s="90">
        <v>8</v>
      </c>
      <c r="F11" s="151">
        <v>41519</v>
      </c>
    </row>
    <row r="12" spans="1:6" ht="40.5" customHeight="1" thickBot="1">
      <c r="A12" s="88" t="s">
        <v>230</v>
      </c>
      <c r="B12" s="89" t="s">
        <v>100</v>
      </c>
      <c r="C12" s="90" t="s">
        <v>231</v>
      </c>
      <c r="D12" s="90">
        <v>4</v>
      </c>
      <c r="E12" s="90">
        <v>8</v>
      </c>
      <c r="F12" s="151">
        <v>41550</v>
      </c>
    </row>
    <row r="13" spans="1:6" ht="24.75" customHeight="1">
      <c r="A13" s="153" t="s">
        <v>232</v>
      </c>
    </row>
  </sheetData>
  <pageMargins left="0.23622047244094491" right="0.19685039370078741" top="1.299212598425197" bottom="0.70866141732283472" header="0.43307086614173229" footer="0"/>
  <pageSetup paperSize="9" orientation="portrait" r:id="rId1"/>
  <headerFooter alignWithMargins="0">
    <oddHeader xml:space="preserve">&amp;C&amp;"Arial,Negrita"&amp;18CALENDARIO Comité Femenino 2013
Alquiler Walkies TECNITRÁN
</oddHeader>
    <oddFooter>&amp;L&amp;D&amp;R&amp;P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D0E95D-920E-4DC4-B57D-E6B232C85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7E2CFD-A398-4FDA-AD51-26085E435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C020397-178A-4624-98AD-47434A9BF98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Realizado 2013</vt:lpstr>
      <vt:lpstr>CTAF2013</vt:lpstr>
      <vt:lpstr>Desglose Gastos</vt:lpstr>
      <vt:lpstr>Calculos 2013</vt:lpstr>
      <vt:lpstr>Entrenadores</vt:lpstr>
      <vt:lpstr>Interterritorial</vt:lpstr>
      <vt:lpstr>Uniformidad + Otros</vt:lpstr>
      <vt:lpstr>Walkies</vt:lpstr>
      <vt:lpstr>CTAF2013!Área_de_impresión</vt:lpstr>
      <vt:lpstr>Entrenadores!Área_de_impresión</vt:lpstr>
      <vt:lpstr>Walkies!Área_de_impresión</vt:lpstr>
      <vt:lpstr>'Desglose Gastos'!Títulos_a_imprimir</vt:lpstr>
      <vt:lpstr>'Realizado 2013'!Títulos_a_imprimir</vt:lpstr>
      <vt:lpstr>Walkies!Títulos_a_imprimir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Rfegolf</dc:creator>
  <cp:lastModifiedBy>EVECINO</cp:lastModifiedBy>
  <cp:lastPrinted>2013-01-15T16:31:18Z</cp:lastPrinted>
  <dcterms:created xsi:type="dcterms:W3CDTF">2010-11-03T11:45:45Z</dcterms:created>
  <dcterms:modified xsi:type="dcterms:W3CDTF">2013-03-06T09:13:47Z</dcterms:modified>
</cp:coreProperties>
</file>