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/>
  <bookViews>
    <workbookView xWindow="4785" yWindow="4395" windowWidth="9390" windowHeight="4425" tabRatio="783" activeTab="2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H43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C27"/>
  <c r="C28"/>
  <c r="C29"/>
  <c r="C30"/>
  <c r="C31"/>
  <c r="C32"/>
  <c r="C33"/>
  <c r="C34"/>
  <c r="C35"/>
  <c r="C26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E25" l="1"/>
  <c r="E38"/>
  <c r="H42" i="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<sst xmlns="http://schemas.openxmlformats.org/spreadsheetml/2006/main" count="1623" uniqueCount="678">
  <si>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</si>
  <si>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</si>
  <si>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</si>
  <si>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</si>
  <si>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</si>
  <si>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</si>
  <si>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</si>
  <si>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</si>
  <si>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</si>
  <si>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</si>
  <si>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</si>
  <si>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</si>
  <si>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</si>
  <si>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</si>
  <si>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</si>
  <si>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</si>
  <si>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</si>
  <si>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</si>
  <si>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</si>
  <si>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</si>
  <si>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</si>
  <si>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</si>
  <si>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</si>
  <si>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</si>
  <si>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</si>
  <si>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</si>
  <si>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</si>
  <si>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</si>
  <si>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</si>
  <si>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</si>
  <si>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</si>
  <si>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</si>
  <si>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</si>
  <si>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</si>
  <si>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</si>
  <si>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</si>
  <si>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</si>
  <si>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</si>
  <si>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</si>
  <si>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</si>
  <si>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</si>
  <si>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</si>
  <si>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</si>
  <si>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</si>
  <si>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</si>
  <si>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</si>
  <si>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</si>
  <si>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</si>
  <si>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</si>
  <si>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</si>
  <si>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</si>
  <si>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</si>
  <si>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</si>
  <si>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</si>
  <si>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</si>
  <si>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</si>
  <si>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</si>
  <si>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</si>
  <si>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</si>
  <si>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</si>
  <si>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</si>
  <si>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</si>
  <si>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</si>
  <si>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</si>
  <si>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</si>
  <si>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</si>
  <si>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</si>
  <si>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</si>
  <si>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</si>
  <si>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</si>
  <si>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</si>
  <si>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</si>
  <si>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</si>
  <si>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</si>
  <si>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</si>
  <si>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</si>
  <si>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</si>
  <si>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</si>
  <si>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</si>
  <si>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</si>
  <si>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</si>
  <si>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</si>
  <si>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</si>
  <si>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</si>
  <si>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</si>
  <si>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</si>
  <si>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</si>
  <si>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</si>
  <si>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</si>
  <si>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</si>
  <si>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</si>
  <si>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</si>
  <si>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</si>
  <si>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</si>
  <si>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</si>
  <si>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</si>
  <si>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</si>
  <si>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</si>
  <si>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</si>
  <si>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</si>
  <si>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</si>
  <si>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</si>
  <si>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</si>
  <si>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</si>
  <si>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</si>
  <si>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</si>
  <si>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</si>
  <si>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</si>
  <si>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</si>
  <si>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</si>
  <si>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</si>
  <si>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</si>
  <si>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</si>
  <si>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</si>
  <si>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</si>
  <si>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</si>
  <si>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</si>
  <si>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</si>
  <si>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</si>
  <si>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</si>
  <si>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</si>
  <si>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</si>
  <si>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</si>
  <si>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</si>
  <si>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</si>
  <si>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</si>
  <si>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</si>
  <si>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</si>
  <si>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</si>
  <si>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</si>
  <si>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</si>
  <si>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</si>
  <si>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</si>
  <si>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</si>
  <si>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</si>
  <si>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</si>
  <si>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</si>
  <si>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</si>
  <si>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</si>
  <si>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</si>
  <si>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</si>
  <si>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</si>
  <si>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</si>
  <si>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</si>
  <si>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</si>
  <si>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</si>
  <si>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</si>
  <si>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</si>
  <si>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</si>
  <si>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</si>
  <si>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</si>
  <si>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</si>
  <si>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</si>
  <si>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</si>
  <si>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</si>
  <si>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</si>
  <si>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</si>
  <si>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</si>
  <si>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</si>
  <si>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</si>
  <si>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</si>
  <si>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</si>
  <si>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</si>
  <si>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</si>
  <si>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</si>
  <si>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</si>
  <si>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</si>
  <si>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</si>
  <si>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</si>
  <si>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</si>
  <si>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</si>
  <si>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</si>
  <si>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</si>
  <si>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</si>
  <si>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</si>
  <si>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</si>
  <si>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</si>
  <si>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</si>
  <si>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</si>
  <si>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</si>
  <si>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</si>
  <si>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</si>
  <si>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</si>
  <si>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</si>
  <si>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</si>
  <si>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</si>
  <si>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</si>
  <si>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</si>
  <si>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</si>
  <si>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</si>
  <si>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</si>
  <si>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</si>
  <si>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</si>
  <si>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</si>
  <si>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</si>
  <si>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</si>
  <si>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</si>
  <si>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</si>
  <si>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</si>
  <si>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</si>
  <si>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</si>
  <si>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</si>
  <si>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</si>
  <si>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</si>
  <si>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</si>
  <si>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</si>
  <si>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</si>
  <si>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</si>
  <si>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</si>
  <si>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</si>
  <si>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</si>
  <si>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</si>
  <si>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</si>
  <si>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</si>
  <si>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</si>
  <si>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</si>
  <si>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</si>
  <si>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</si>
  <si>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</si>
  <si>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</si>
  <si>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</si>
  <si>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</si>
  <si>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</si>
  <si>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</si>
  <si>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</si>
  <si>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</si>
  <si>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</si>
  <si>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</si>
  <si>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</si>
  <si>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</si>
  <si>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</si>
  <si>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</si>
  <si>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</si>
  <si>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</si>
  <si>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</si>
  <si>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</si>
  <si>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</si>
  <si>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</si>
  <si>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</si>
  <si>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</si>
  <si>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</si>
  <si>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</si>
  <si>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</si>
  <si>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</si>
  <si>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</si>
  <si>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</si>
  <si>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</si>
  <si>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</si>
  <si>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</si>
  <si>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</si>
  <si>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</si>
  <si>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</si>
  <si>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</si>
  <si>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</si>
  <si>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</si>
  <si>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</si>
  <si>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</si>
  <si>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</si>
  <si>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</si>
  <si>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</si>
  <si>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</si>
  <si>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</si>
  <si>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</si>
  <si>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</si>
  <si>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</si>
  <si>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</si>
  <si>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</si>
  <si>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</si>
  <si>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</si>
  <si>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</si>
  <si>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</si>
  <si>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</si>
  <si>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</si>
  <si>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</si>
  <si>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</si>
  <si>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</si>
  <si>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</si>
  <si>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</si>
  <si>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</si>
  <si>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</si>
  <si>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</si>
  <si>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</si>
  <si>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</si>
  <si>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</si>
  <si>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</si>
  <si>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</si>
  <si>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</si>
  <si>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</si>
  <si>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</si>
  <si>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</si>
  <si>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</si>
  <si>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</si>
  <si>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</si>
  <si>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</si>
  <si>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</si>
  <si>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</si>
  <si>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</si>
  <si>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</si>
  <si>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</si>
  <si>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</si>
  <si>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</si>
  <si>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</si>
  <si>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</si>
  <si>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</si>
  <si>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</si>
  <si>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</si>
  <si>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</si>
  <si>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</si>
  <si>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</si>
  <si>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</si>
  <si>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</si>
  <si>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</si>
  <si>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</si>
  <si>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</si>
  <si>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</si>
  <si>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</si>
  <si>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</si>
  <si>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</si>
  <si>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</si>
  <si>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</si>
  <si>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</si>
  <si>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</si>
  <si>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</si>
  <si>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</si>
  <si>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</si>
  <si>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</si>
  <si>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</si>
  <si>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</si>
  <si>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</si>
  <si>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</si>
  <si>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</si>
  <si>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</si>
  <si>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</si>
  <si>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</si>
  <si>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</si>
  <si>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</si>
  <si>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</si>
  <si>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</si>
  <si>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</si>
  <si>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</si>
  <si>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</si>
  <si>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</si>
  <si>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</si>
  <si>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</si>
  <si>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</si>
  <si>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</si>
  <si>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</si>
  <si>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</si>
  <si>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</si>
  <si>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</si>
  <si>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</si>
  <si>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</si>
  <si>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</si>
  <si>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</si>
  <si>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</si>
  <si>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</si>
  <si>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</si>
  <si>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</si>
  <si>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</si>
  <si>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</si>
  <si>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</si>
  <si>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</si>
  <si>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</si>
  <si>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</si>
  <si>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</si>
  <si>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</si>
  <si>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</si>
  <si>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</si>
  <si>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</si>
  <si>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</si>
  <si>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</si>
  <si>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</si>
  <si>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</si>
  <si>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</si>
  <si>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</si>
  <si>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</si>
  <si>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</si>
  <si>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</si>
  <si>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</si>
  <si>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</si>
  <si>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</si>
  <si>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</si>
  <si>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</si>
  <si>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</si>
  <si>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</si>
  <si>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</si>
  <si>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</si>
  <si>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</si>
  <si>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</si>
  <si>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</si>
  <si>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</si>
  <si>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</si>
  <si>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</si>
  <si>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</si>
  <si>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</si>
  <si>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</si>
  <si>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</si>
  <si>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</si>
  <si>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</si>
  <si>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</si>
  <si>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</si>
  <si>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</si>
  <si>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</si>
  <si>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</si>
  <si>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</si>
  <si>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</si>
  <si>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</si>
  <si>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</si>
  <si>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</si>
  <si>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</si>
  <si>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</si>
  <si>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</si>
  <si>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</si>
  <si>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</si>
  <si>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</si>
  <si>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</si>
  <si>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</si>
  <si>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</si>
  <si>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</si>
  <si>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</si>
  <si>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</si>
  <si>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</si>
  <si>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</si>
  <si>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</si>
  <si>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</si>
  <si>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</si>
  <si>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</si>
  <si>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</si>
  <si>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</si>
  <si>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</si>
  <si>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</si>
  <si>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</si>
  <si>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</si>
  <si>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</si>
  <si>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</si>
  <si>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</si>
  <si>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</si>
  <si>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</si>
  <si>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</si>
  <si>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</si>
  <si>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</si>
  <si>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</si>
  <si>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</si>
  <si>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</si>
  <si>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</si>
  <si>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</si>
  <si>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</si>
  <si>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</si>
  <si>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</si>
  <si>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</si>
  <si>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</si>
  <si>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</si>
  <si>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</si>
  <si>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</si>
  <si>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</si>
  <si>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</si>
  <si>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</si>
  <si>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</si>
  <si>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</si>
  <si>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</si>
  <si>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</si>
  <si>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</si>
  <si>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</si>
  <si>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</si>
  <si>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</si>
  <si>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</si>
  <si>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</si>
  <si>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</si>
  <si>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</si>
  <si>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</si>
  <si>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</si>
  <si>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</si>
  <si>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</si>
  <si>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</si>
  <si>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</si>
  <si>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</si>
  <si>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</si>
  <si>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</si>
  <si>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</si>
  <si>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</si>
  <si>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</si>
  <si>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</si>
  <si>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</si>
  <si>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</si>
  <si>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</si>
  <si>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</si>
  <si>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</si>
  <si>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</si>
  <si>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</si>
  <si>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</si>
  <si>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</si>
  <si>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</si>
  <si>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</si>
  <si>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</si>
  <si>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</si>
  <si>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</si>
  <si>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</si>
  <si>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</si>
  <si>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</si>
  <si>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</si>
  <si>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</si>
  <si>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</si>
  <si>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</si>
  <si>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</si>
  <si>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</si>
  <si>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</si>
  <si>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</si>
  <si>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</si>
  <si>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</si>
  <si>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</si>
  <si>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</si>
  <si>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</si>
  <si>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</si>
  <si>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</si>
  <si>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</si>
  <si>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</si>
  <si>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</si>
  <si>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</si>
  <si>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</si>
  <si>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</si>
  <si>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</si>
  <si>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</si>
  <si>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</si>
  <si>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</si>
  <si>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</si>
  <si>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</si>
  <si>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</si>
  <si>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</si>
  <si>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</si>
  <si>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</si>
  <si>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</si>
  <si>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</si>
  <si>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</si>
  <si>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</si>
  <si>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</si>
  <si>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</si>
  <si>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</si>
  <si>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</si>
  <si>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</si>
  <si>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</si>
  <si>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</si>
  <si>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</si>
  <si>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</si>
  <si>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</si>
  <si>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</si>
  <si>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</si>
  <si>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</si>
  <si>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</si>
  <si>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</si>
  <si>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</si>
  <si>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</si>
  <si>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</si>
  <si>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</si>
  <si>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</si>
  <si>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</si>
  <si>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</si>
  <si>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</si>
  <si>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</si>
  <si>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</si>
  <si>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</si>
  <si>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</si>
  <si>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</si>
  <si>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</si>
  <si>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</si>
  <si>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</si>
  <si>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</si>
  <si>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</si>
  <si>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</si>
  <si>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</si>
  <si>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</si>
  <si>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</si>
  <si>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</si>
  <si>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</si>
  <si>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</si>
  <si>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</si>
  <si>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</si>
  <si>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</si>
  <si>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</si>
  <si>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</si>
  <si>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</si>
  <si>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</si>
  <si>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</si>
  <si>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</si>
  <si>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</si>
  <si>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</si>
  <si>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</si>
  <si>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</si>
  <si>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</si>
  <si>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</si>
  <si>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</si>
  <si>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</si>
  <si>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</si>
  <si>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</si>
  <si>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</si>
  <si>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</si>
  <si>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</si>
  <si>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</si>
  <si>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</si>
  <si>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</si>
  <si>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</si>
  <si>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</si>
  <si>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</si>
  <si>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</si>
  <si>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</si>
  <si>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</si>
  <si>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</si>
  <si>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</si>
  <si>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</si>
  <si>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</si>
  <si>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</si>
  <si>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</si>
  <si>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</si>
  <si>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</si>
  <si>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</si>
  <si>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</si>
  <si>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</si>
  <si>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</si>
  <si>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</si>
  <si>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</si>
  <si>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</si>
  <si>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</si>
  <si>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</si>
  <si>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</si>
  <si>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</si>
  <si>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</si>
  <si>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</si>
  <si>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</si>
  <si>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</si>
  <si>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</si>
  <si>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</si>
  <si>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</si>
  <si>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</si>
  <si>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</si>
  <si>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</si>
  <si>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</si>
  <si>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</si>
  <si>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</si>
  <si>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</si>
  <si>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</si>
  <si>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</si>
  <si>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</si>
  <si>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</si>
  <si>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</si>
  <si>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</si>
  <si>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</si>
  <si>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</si>
  <si>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</si>
  <si>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</si>
  <si>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</si>
  <si>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</si>
  <si>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</si>
  <si>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</si>
  <si>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</si>
  <si>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</si>
  <si>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</si>
  <si>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</si>
  <si>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</si>
  <si>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</si>
  <si>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</si>
  <si>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</si>
  <si>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</si>
  <si>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</si>
  <si>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</si>
  <si>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</si>
  <si>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</si>
  <si>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</si>
  <si>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</si>
  <si>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</si>
  <si>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</si>
  <si>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</si>
  <si>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</si>
  <si>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</si>
  <si>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</si>
  <si>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</si>
  <si>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</si>
  <si>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12-402    Cº NACIONAL INDIVIDUAL CADETES</t>
  </si>
  <si>
    <t>Club de Golf Novo Sancti Petri</t>
  </si>
  <si>
    <t>Adolfo Juan Luna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</si>
</sst>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14" fontId="78" fillId="0" borderId="42" xfId="0" applyNumberFormat="1" applyFont="1" applyBorder="1" applyAlignment="1" applyProtection="1">
      <alignment vertical="center" wrapText="1"/>
      <protection locked="0"/>
    </xf>
    <xf numFmtId="14" fontId="78" fillId="0" borderId="44" xfId="0" applyNumberFormat="1" applyFont="1" applyBorder="1" applyAlignment="1" applyProtection="1">
      <alignment vertical="center" wrapText="1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>
        <f>F13</f>
        <v>0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0" t="s">
        <v>35</v>
      </c>
      <c r="G12" s="261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>
        <f>Liquidacion!D13</f>
        <v>0</v>
      </c>
      <c r="G13" s="97">
        <f>Liquidacion!D7</f>
        <v>0</v>
      </c>
      <c r="H13" s="98" t="e">
        <f>Liquidacion!G7</f>
        <v>#N/A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e">
        <f>Liquidacion!$H$7</f>
        <v>#N/A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>
        <f>Liquidacion!D13</f>
        <v>0</v>
      </c>
      <c r="G14" s="104">
        <f>Liquidacion!D7</f>
        <v>0</v>
      </c>
      <c r="H14" s="98" t="e">
        <f>Liquidacion!G7</f>
        <v>#N/A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e">
        <f>Liquidacion!$H$7</f>
        <v>#N/A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>
        <f>F14</f>
        <v>0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e">
        <f>Liquidacion!$H$7</f>
        <v>#N/A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e">
        <f>Liquidacion!$H$7</f>
        <v>#N/A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e">
        <f>Liquidacion!$H$7</f>
        <v>#N/A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e">
        <f>Liquidacion!$H$7</f>
        <v>#N/A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e">
        <f>Liquidacion!$H$7</f>
        <v>#N/A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e">
        <f>Liquidacion!$H$7</f>
        <v>#N/A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zoomScale="82" zoomScaleNormal="82" workbookViewId="0">
      <selection activeCell="D7" sqref="D7:F7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6" t="s">
        <v>0</v>
      </c>
      <c r="C2" s="267"/>
      <c r="D2" s="267"/>
      <c r="E2" s="267"/>
      <c r="F2" s="267"/>
      <c r="G2" s="267"/>
      <c r="H2" s="267"/>
    </row>
    <row r="4" spans="1:12" ht="18.75">
      <c r="C4" s="144"/>
    </row>
    <row r="6" spans="1:12" ht="18.75">
      <c r="D6" s="215" t="s">
        <v>186</v>
      </c>
      <c r="G6" s="215" t="s">
        <v>152</v>
      </c>
      <c r="H6" s="215" t="s">
        <v>132</v>
      </c>
    </row>
    <row r="7" spans="1:12" ht="22.5" customHeight="1">
      <c r="B7" s="39" t="s">
        <v>25</v>
      </c>
      <c r="D7" s="273"/>
      <c r="E7" s="274"/>
      <c r="F7" s="274"/>
      <c r="G7" s="253" t="e">
        <f>VLOOKUP($D$7,Datos!$A$1:$AM$184,3,FALSE)</f>
        <v>#N/A</v>
      </c>
      <c r="H7" s="253" t="e">
        <f>VLOOKUP($D$7,Datos!$A$1:$AM$184,4,FALSE)</f>
        <v>#N/A</v>
      </c>
      <c r="I7" s="239"/>
      <c r="J7" s="240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39"/>
      <c r="J8" s="240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1" t="e">
        <f>VLOOKUP($D$7,Datos!$A$1:$AN$184,2,FALSE)</f>
        <v>#N/A</v>
      </c>
      <c r="F9" s="272"/>
      <c r="G9" s="35" t="s">
        <v>80</v>
      </c>
      <c r="H9" s="216"/>
      <c r="I9" s="239"/>
      <c r="J9" s="240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39"/>
      <c r="J10" s="240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4" t="e">
        <f>VLOOKUP($D$7,Datos!$A$1:$AN$184,5,FALSE)</f>
        <v>#N/A</v>
      </c>
      <c r="F11" s="245" t="e">
        <f>VLOOKUP($D$7,Datos!$A$1:$AN$184,6,FALSE)</f>
        <v>#N/A</v>
      </c>
      <c r="G11" s="37" t="s">
        <v>671</v>
      </c>
      <c r="H11" s="220"/>
      <c r="I11" s="239"/>
      <c r="J11" s="240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5" t="s">
        <v>65</v>
      </c>
      <c r="E12" s="38"/>
      <c r="F12" s="38"/>
      <c r="G12" s="215" t="s">
        <v>66</v>
      </c>
      <c r="H12" s="215" t="s">
        <v>67</v>
      </c>
      <c r="I12" s="239"/>
      <c r="J12" s="240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68"/>
      <c r="E13" s="269"/>
      <c r="F13" s="270"/>
      <c r="G13" s="152"/>
      <c r="H13" s="153"/>
      <c r="I13" s="239"/>
      <c r="J13" s="240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5" t="s">
        <v>131</v>
      </c>
      <c r="E14" s="38"/>
      <c r="F14" s="215"/>
      <c r="G14" s="215"/>
      <c r="H14" s="38"/>
      <c r="I14" s="239"/>
      <c r="J14" s="240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2"/>
      <c r="E15" s="263"/>
      <c r="F15" s="263"/>
      <c r="G15" s="263"/>
      <c r="H15" s="264"/>
      <c r="I15" s="239"/>
      <c r="J15" s="240"/>
      <c r="K15" s="141" t="str">
        <f t="shared" si="0"/>
        <v xml:space="preserve"> - </v>
      </c>
      <c r="L15" s="141"/>
    </row>
    <row r="16" spans="1:12" ht="22.5" customHeight="1">
      <c r="A16" s="283"/>
      <c r="B16" s="283"/>
      <c r="C16" s="147"/>
      <c r="D16" s="262"/>
      <c r="E16" s="263"/>
      <c r="F16" s="263"/>
      <c r="G16" s="263"/>
      <c r="H16" s="264"/>
      <c r="I16" s="239"/>
      <c r="J16" s="240"/>
      <c r="K16" s="141" t="str">
        <f t="shared" si="0"/>
        <v xml:space="preserve"> - </v>
      </c>
      <c r="L16" s="141"/>
    </row>
    <row r="17" spans="1:12" ht="22.5" customHeight="1">
      <c r="A17" s="283"/>
      <c r="B17" s="283"/>
      <c r="C17" s="147"/>
      <c r="D17" s="262"/>
      <c r="E17" s="263"/>
      <c r="F17" s="263"/>
      <c r="G17" s="263"/>
      <c r="H17" s="264"/>
      <c r="I17" s="239"/>
      <c r="J17" s="240"/>
      <c r="K17" s="141" t="str">
        <f t="shared" si="0"/>
        <v xml:space="preserve"> - </v>
      </c>
      <c r="L17" s="141"/>
    </row>
    <row r="18" spans="1:12" ht="22.5" customHeight="1">
      <c r="A18" s="283"/>
      <c r="B18" s="283"/>
      <c r="C18" s="147"/>
      <c r="D18" s="262"/>
      <c r="E18" s="263"/>
      <c r="F18" s="263"/>
      <c r="G18" s="263"/>
      <c r="H18" s="264"/>
      <c r="I18" s="239"/>
      <c r="J18" s="240"/>
      <c r="K18" s="141" t="str">
        <f t="shared" si="0"/>
        <v xml:space="preserve"> - </v>
      </c>
      <c r="L18" s="141"/>
    </row>
    <row r="19" spans="1:12" ht="22.5" customHeight="1">
      <c r="A19" s="283"/>
      <c r="B19" s="283"/>
      <c r="C19" s="147"/>
      <c r="D19" s="262"/>
      <c r="E19" s="263"/>
      <c r="F19" s="263"/>
      <c r="G19" s="263"/>
      <c r="H19" s="264"/>
      <c r="I19" s="239"/>
      <c r="J19" s="240"/>
      <c r="K19" s="141" t="str">
        <f t="shared" si="0"/>
        <v xml:space="preserve"> - </v>
      </c>
      <c r="L19" s="141"/>
    </row>
    <row r="20" spans="1:12" ht="22.5" customHeight="1">
      <c r="A20" s="283"/>
      <c r="B20" s="283"/>
      <c r="C20" s="147"/>
      <c r="D20" s="262"/>
      <c r="E20" s="263"/>
      <c r="F20" s="263"/>
      <c r="G20" s="263"/>
      <c r="H20" s="264"/>
      <c r="I20" s="239"/>
      <c r="J20" s="240"/>
      <c r="K20" s="141" t="str">
        <f t="shared" si="0"/>
        <v xml:space="preserve"> - </v>
      </c>
      <c r="L20" s="141"/>
    </row>
    <row r="21" spans="1:12" ht="22.5" customHeight="1">
      <c r="A21" s="283"/>
      <c r="B21" s="283"/>
      <c r="C21" s="147"/>
      <c r="D21" s="262"/>
      <c r="E21" s="263"/>
      <c r="F21" s="263"/>
      <c r="G21" s="263"/>
      <c r="H21" s="264"/>
      <c r="I21" s="239"/>
      <c r="J21" s="240"/>
      <c r="K21" s="141" t="str">
        <f t="shared" si="0"/>
        <v xml:space="preserve"> - </v>
      </c>
      <c r="L21" s="141"/>
    </row>
    <row r="22" spans="1:12" ht="22.5" customHeight="1">
      <c r="A22" s="283"/>
      <c r="B22" s="283"/>
      <c r="C22" s="147"/>
      <c r="D22" s="262"/>
      <c r="E22" s="263"/>
      <c r="F22" s="263"/>
      <c r="G22" s="263"/>
      <c r="H22" s="264"/>
      <c r="I22" s="239"/>
      <c r="J22" s="240"/>
      <c r="K22" s="141" t="str">
        <f t="shared" si="0"/>
        <v xml:space="preserve"> - </v>
      </c>
      <c r="L22" s="141"/>
    </row>
    <row r="23" spans="1:12" ht="22.5" customHeight="1">
      <c r="A23" s="283"/>
      <c r="B23" s="283"/>
      <c r="C23" s="147"/>
      <c r="D23" s="262"/>
      <c r="E23" s="263"/>
      <c r="F23" s="263"/>
      <c r="G23" s="263"/>
      <c r="H23" s="264"/>
      <c r="I23" s="239"/>
      <c r="J23" s="240"/>
      <c r="K23" s="141" t="str">
        <f t="shared" si="0"/>
        <v xml:space="preserve"> - </v>
      </c>
      <c r="L23" s="141"/>
    </row>
    <row r="24" spans="1:12" ht="22.5" customHeight="1">
      <c r="C24" s="147"/>
      <c r="D24" s="262"/>
      <c r="E24" s="263"/>
      <c r="F24" s="263"/>
      <c r="G24" s="263"/>
      <c r="H24" s="264"/>
      <c r="I24" s="239"/>
      <c r="J24" s="240"/>
      <c r="K24" s="141" t="str">
        <f t="shared" si="0"/>
        <v xml:space="preserve"> - </v>
      </c>
      <c r="L24" s="141"/>
    </row>
    <row r="25" spans="1:12" ht="17.25" customHeight="1">
      <c r="C25" s="147"/>
      <c r="D25" s="215" t="s">
        <v>131</v>
      </c>
      <c r="E25" s="38"/>
      <c r="F25" s="38"/>
      <c r="G25" s="215" t="s">
        <v>131</v>
      </c>
      <c r="H25" s="38"/>
      <c r="I25" s="239"/>
      <c r="J25" s="240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68"/>
      <c r="E26" s="269"/>
      <c r="F26" s="275"/>
      <c r="G26" s="269"/>
      <c r="H26" s="270"/>
      <c r="I26" s="239"/>
      <c r="J26" s="240"/>
      <c r="K26" s="141" t="str">
        <f t="shared" si="0"/>
        <v xml:space="preserve"> - </v>
      </c>
      <c r="L26" s="141"/>
    </row>
    <row r="27" spans="1:12" ht="17.25" customHeight="1">
      <c r="C27" s="147"/>
      <c r="D27" s="215" t="s">
        <v>131</v>
      </c>
      <c r="E27" s="38"/>
      <c r="F27" s="38"/>
      <c r="G27" s="215" t="s">
        <v>131</v>
      </c>
      <c r="H27" s="38"/>
      <c r="I27" s="239"/>
      <c r="J27" s="240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68"/>
      <c r="E28" s="269"/>
      <c r="F28" s="275"/>
      <c r="G28" s="269"/>
      <c r="H28" s="270"/>
      <c r="I28" s="239"/>
      <c r="J28" s="240"/>
      <c r="K28" s="141" t="str">
        <f t="shared" si="0"/>
        <v xml:space="preserve"> - </v>
      </c>
      <c r="L28" s="141"/>
    </row>
    <row r="29" spans="1:12" ht="17.25" customHeight="1">
      <c r="C29" s="147"/>
      <c r="D29" s="215" t="s">
        <v>131</v>
      </c>
      <c r="E29" s="38"/>
      <c r="F29" s="215" t="s">
        <v>68</v>
      </c>
      <c r="G29" s="215" t="s">
        <v>131</v>
      </c>
      <c r="H29" s="215" t="s">
        <v>68</v>
      </c>
      <c r="I29" s="239"/>
      <c r="J29" s="240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68"/>
      <c r="E30" s="270"/>
      <c r="F30" s="112"/>
      <c r="G30" s="113"/>
      <c r="H30" s="222"/>
      <c r="I30" s="239"/>
      <c r="J30" s="240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68"/>
      <c r="E31" s="270"/>
      <c r="F31" s="112"/>
      <c r="G31" s="113"/>
      <c r="H31" s="222"/>
      <c r="I31" s="239"/>
      <c r="J31" s="240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39"/>
      <c r="J32" s="240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39"/>
      <c r="J33" s="240"/>
      <c r="K33" s="141" t="str">
        <f t="shared" si="0"/>
        <v xml:space="preserve"> - </v>
      </c>
      <c r="L33" s="141"/>
    </row>
    <row r="34" spans="1:12" ht="24" thickBot="1">
      <c r="A34" s="281"/>
      <c r="B34" s="282"/>
      <c r="C34" s="44" t="s">
        <v>5</v>
      </c>
      <c r="D34" s="217"/>
      <c r="E34" s="114"/>
      <c r="F34" s="45"/>
      <c r="G34" s="43"/>
      <c r="H34" s="155">
        <f>A34+(D34*F34)</f>
        <v>0</v>
      </c>
      <c r="I34" s="239"/>
      <c r="J34" s="240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79"/>
      <c r="E36" s="280"/>
      <c r="F36" s="161"/>
      <c r="G36" s="160"/>
      <c r="H36" s="162"/>
      <c r="I36" s="249" t="s">
        <v>50</v>
      </c>
      <c r="K36" s="141"/>
      <c r="L36" s="141"/>
    </row>
    <row r="37" spans="1:12">
      <c r="I37" s="250" t="s">
        <v>52</v>
      </c>
    </row>
    <row r="38" spans="1:12" ht="32.25" customHeight="1">
      <c r="A38" s="276" t="s">
        <v>7</v>
      </c>
      <c r="B38" s="277"/>
      <c r="C38" s="277"/>
      <c r="D38" s="277"/>
      <c r="E38" s="277"/>
      <c r="F38" s="277"/>
      <c r="G38" s="277"/>
      <c r="H38" s="278"/>
    </row>
    <row r="39" spans="1:12" ht="21">
      <c r="D39" s="163"/>
      <c r="E39" s="163"/>
      <c r="F39" s="163"/>
      <c r="G39" s="163"/>
    </row>
    <row r="40" spans="1:12" ht="18.75">
      <c r="D40" s="248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3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3"/>
      <c r="B66" s="143"/>
      <c r="E66" s="192" t="s">
        <v>17</v>
      </c>
      <c r="F66" s="193"/>
      <c r="G66" s="194"/>
      <c r="H66" s="48"/>
    </row>
    <row r="67" spans="1:15" ht="24.75" thickTop="1" thickBot="1">
      <c r="A67" s="223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3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3"/>
      <c r="B69" s="143"/>
      <c r="E69" s="192" t="s">
        <v>19</v>
      </c>
      <c r="F69" s="193"/>
      <c r="G69" s="194"/>
      <c r="H69" s="191">
        <f>H34</f>
        <v>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6"/>
      <c r="E76" s="286"/>
      <c r="F76" s="286"/>
    </row>
    <row r="77" spans="1:15" hidden="1" outlineLevel="1">
      <c r="A77" t="s">
        <v>226</v>
      </c>
      <c r="D77" s="265"/>
      <c r="E77" s="265"/>
      <c r="F77" s="265"/>
      <c r="G77"/>
      <c r="H77" s="209"/>
      <c r="I77" s="241"/>
      <c r="J77" s="242"/>
      <c r="K77" s="212"/>
      <c r="L77" s="212"/>
      <c r="M77" s="212"/>
      <c r="N77" s="211"/>
      <c r="O77" s="211"/>
    </row>
    <row r="78" spans="1:15" hidden="1" outlineLevel="1">
      <c r="A78" t="s">
        <v>229</v>
      </c>
      <c r="D78" s="265"/>
      <c r="E78" s="265"/>
      <c r="F78" s="265"/>
      <c r="G78"/>
      <c r="H78" s="209"/>
      <c r="I78" s="241"/>
      <c r="J78" s="242"/>
      <c r="K78" s="212"/>
      <c r="L78" s="212"/>
    </row>
    <row r="79" spans="1:15" hidden="1" outlineLevel="1">
      <c r="A79" t="s">
        <v>232</v>
      </c>
      <c r="D79" s="265"/>
      <c r="E79" s="265"/>
      <c r="F79" s="265"/>
      <c r="G79"/>
      <c r="H79" s="209"/>
      <c r="I79" s="241"/>
      <c r="J79" s="242"/>
      <c r="K79" s="212"/>
      <c r="L79" s="212"/>
    </row>
    <row r="80" spans="1:15" hidden="1" outlineLevel="1">
      <c r="A80" t="s">
        <v>235</v>
      </c>
      <c r="D80" s="265"/>
      <c r="E80" s="265"/>
      <c r="F80" s="265"/>
      <c r="G80"/>
      <c r="H80" s="209"/>
      <c r="I80" s="241"/>
      <c r="J80" s="242"/>
      <c r="K80" s="212"/>
      <c r="L80" s="212"/>
    </row>
    <row r="81" spans="1:12" hidden="1" outlineLevel="1">
      <c r="A81" t="s">
        <v>237</v>
      </c>
      <c r="D81" s="265"/>
      <c r="E81" s="265"/>
      <c r="F81" s="265"/>
      <c r="G81"/>
      <c r="H81" s="209"/>
      <c r="I81" s="241"/>
      <c r="J81" s="242"/>
      <c r="K81" s="212"/>
      <c r="L81" s="212"/>
    </row>
    <row r="82" spans="1:12" hidden="1" outlineLevel="1">
      <c r="A82" t="s">
        <v>240</v>
      </c>
      <c r="D82" s="265"/>
      <c r="E82" s="265"/>
      <c r="F82" s="265"/>
      <c r="G82"/>
      <c r="H82" s="209"/>
      <c r="I82" s="241"/>
      <c r="J82" s="242"/>
      <c r="K82" s="212"/>
      <c r="L82" s="212"/>
    </row>
    <row r="83" spans="1:12" hidden="1" outlineLevel="1">
      <c r="A83" t="s">
        <v>243</v>
      </c>
      <c r="D83" s="265"/>
      <c r="E83" s="265"/>
      <c r="F83" s="265"/>
      <c r="G83"/>
      <c r="H83" s="209"/>
      <c r="I83" s="241"/>
      <c r="J83" s="242"/>
      <c r="K83" s="212"/>
      <c r="L83" s="212"/>
    </row>
    <row r="84" spans="1:12" hidden="1" outlineLevel="1">
      <c r="A84" t="s">
        <v>245</v>
      </c>
      <c r="D84" s="265"/>
      <c r="E84" s="265"/>
      <c r="F84" s="265"/>
      <c r="G84"/>
      <c r="H84" s="209"/>
      <c r="I84" s="241"/>
      <c r="J84" s="242"/>
      <c r="K84" s="212"/>
      <c r="L84" s="212"/>
    </row>
    <row r="85" spans="1:12" hidden="1" outlineLevel="1">
      <c r="A85" t="s">
        <v>248</v>
      </c>
      <c r="D85" s="265"/>
      <c r="E85" s="265"/>
      <c r="F85" s="265"/>
      <c r="G85"/>
      <c r="H85" s="209"/>
      <c r="I85" s="241"/>
      <c r="J85" s="242"/>
      <c r="K85" s="212"/>
      <c r="L85" s="212"/>
    </row>
    <row r="86" spans="1:12" hidden="1" outlineLevel="1">
      <c r="A86" t="s">
        <v>251</v>
      </c>
      <c r="D86" s="265"/>
      <c r="E86" s="265"/>
      <c r="F86" s="265"/>
      <c r="G86"/>
      <c r="H86" s="209"/>
      <c r="I86" s="241"/>
      <c r="J86" s="242"/>
      <c r="K86" s="212"/>
      <c r="L86" s="212"/>
    </row>
    <row r="87" spans="1:12" hidden="1" outlineLevel="1">
      <c r="A87" t="s">
        <v>253</v>
      </c>
      <c r="D87" s="265"/>
      <c r="E87" s="265"/>
      <c r="F87" s="265"/>
      <c r="G87"/>
      <c r="H87" s="209"/>
      <c r="I87" s="243"/>
      <c r="J87" s="242"/>
      <c r="K87" s="212"/>
      <c r="L87" s="212"/>
    </row>
    <row r="88" spans="1:12" hidden="1" outlineLevel="1">
      <c r="A88" t="s">
        <v>256</v>
      </c>
      <c r="D88" s="265"/>
      <c r="E88" s="265"/>
      <c r="F88" s="265"/>
      <c r="G88"/>
      <c r="H88" s="209"/>
      <c r="I88" s="241"/>
      <c r="J88" s="242"/>
      <c r="K88" s="212"/>
      <c r="L88" s="212"/>
    </row>
    <row r="89" spans="1:12" hidden="1" outlineLevel="1">
      <c r="A89" t="s">
        <v>259</v>
      </c>
      <c r="D89" s="265"/>
      <c r="E89" s="265"/>
      <c r="F89" s="265"/>
      <c r="G89"/>
      <c r="H89" s="209"/>
      <c r="I89" s="241"/>
      <c r="J89" s="242"/>
      <c r="K89" s="212"/>
      <c r="L89" s="212"/>
    </row>
    <row r="90" spans="1:12" hidden="1" outlineLevel="1">
      <c r="A90" t="s">
        <v>262</v>
      </c>
      <c r="D90" s="265"/>
      <c r="E90" s="265"/>
      <c r="F90" s="265"/>
      <c r="G90"/>
      <c r="H90" s="209"/>
      <c r="I90" s="241"/>
      <c r="J90" s="242"/>
      <c r="K90" s="212"/>
      <c r="L90" s="212"/>
    </row>
    <row r="91" spans="1:12" hidden="1" outlineLevel="1">
      <c r="A91" t="s">
        <v>264</v>
      </c>
      <c r="D91" s="265"/>
      <c r="E91" s="265"/>
      <c r="F91" s="265"/>
      <c r="G91"/>
      <c r="H91" s="209"/>
      <c r="I91" s="241"/>
      <c r="J91" s="242"/>
      <c r="K91" s="212"/>
      <c r="L91" s="212"/>
    </row>
    <row r="92" spans="1:12" hidden="1" outlineLevel="1">
      <c r="A92" t="s">
        <v>267</v>
      </c>
      <c r="D92" s="265"/>
      <c r="E92" s="265"/>
      <c r="F92" s="265"/>
      <c r="G92"/>
      <c r="H92" s="221"/>
      <c r="I92" s="241"/>
      <c r="J92" s="242"/>
      <c r="K92" s="212"/>
      <c r="L92" s="212"/>
    </row>
    <row r="93" spans="1:12" hidden="1" outlineLevel="1">
      <c r="A93" t="s">
        <v>270</v>
      </c>
      <c r="D93" s="265"/>
      <c r="E93" s="265"/>
      <c r="F93" s="265"/>
      <c r="G93"/>
      <c r="H93" s="209"/>
      <c r="I93" s="243"/>
      <c r="J93" s="242"/>
      <c r="K93" s="212"/>
      <c r="L93" s="212"/>
    </row>
    <row r="94" spans="1:12" hidden="1" outlineLevel="1">
      <c r="A94" t="s">
        <v>273</v>
      </c>
      <c r="D94" s="265"/>
      <c r="E94" s="265"/>
      <c r="F94" s="265"/>
      <c r="G94"/>
      <c r="H94" s="209"/>
      <c r="I94" s="243"/>
      <c r="J94" s="242"/>
      <c r="K94" s="212"/>
      <c r="L94" s="212"/>
    </row>
    <row r="95" spans="1:12" hidden="1" outlineLevel="1">
      <c r="A95" t="s">
        <v>276</v>
      </c>
      <c r="D95" s="265"/>
      <c r="E95" s="265"/>
      <c r="F95" s="265"/>
      <c r="G95"/>
      <c r="H95" s="209"/>
      <c r="I95" s="241"/>
      <c r="J95" s="242"/>
      <c r="K95" s="212"/>
      <c r="L95" s="212"/>
    </row>
    <row r="96" spans="1:12" hidden="1" outlineLevel="1">
      <c r="A96" t="s">
        <v>279</v>
      </c>
      <c r="D96" s="265"/>
      <c r="E96" s="265"/>
      <c r="F96" s="265"/>
      <c r="G96"/>
      <c r="H96" s="209"/>
      <c r="I96" s="241"/>
      <c r="J96" s="242"/>
      <c r="K96" s="212"/>
      <c r="L96" s="212"/>
    </row>
    <row r="97" spans="1:12" hidden="1" outlineLevel="1">
      <c r="A97" t="s">
        <v>282</v>
      </c>
      <c r="D97" s="265"/>
      <c r="E97" s="265"/>
      <c r="F97" s="265"/>
      <c r="G97"/>
      <c r="H97" s="209"/>
      <c r="I97" s="241"/>
      <c r="J97" s="242"/>
      <c r="K97" s="212"/>
      <c r="L97" s="212"/>
    </row>
    <row r="98" spans="1:12" hidden="1" outlineLevel="1">
      <c r="A98" t="s">
        <v>285</v>
      </c>
      <c r="D98" s="265"/>
      <c r="E98" s="265"/>
      <c r="F98" s="265"/>
      <c r="G98"/>
      <c r="H98" s="209"/>
      <c r="I98" s="241"/>
      <c r="J98" s="242"/>
      <c r="K98" s="212"/>
      <c r="L98" s="212"/>
    </row>
    <row r="99" spans="1:12" hidden="1" outlineLevel="1">
      <c r="A99" t="s">
        <v>287</v>
      </c>
      <c r="D99" s="265"/>
      <c r="E99" s="265"/>
      <c r="F99" s="265"/>
      <c r="G99"/>
      <c r="H99" s="209"/>
      <c r="I99" s="243"/>
      <c r="J99" s="242"/>
      <c r="K99" s="212"/>
      <c r="L99" s="212"/>
    </row>
    <row r="100" spans="1:12" hidden="1" outlineLevel="1">
      <c r="A100" t="s">
        <v>290</v>
      </c>
      <c r="D100" s="265"/>
      <c r="E100" s="265"/>
      <c r="F100" s="265"/>
      <c r="G100"/>
      <c r="H100" s="209"/>
      <c r="I100" s="241"/>
      <c r="J100" s="242"/>
      <c r="K100" s="212"/>
      <c r="L100" s="212"/>
    </row>
    <row r="101" spans="1:12" hidden="1" outlineLevel="1">
      <c r="A101" t="s">
        <v>293</v>
      </c>
      <c r="D101" s="265"/>
      <c r="E101" s="265"/>
      <c r="F101" s="265"/>
      <c r="G101"/>
      <c r="H101" s="209"/>
      <c r="I101" s="241"/>
      <c r="J101" s="242"/>
      <c r="K101" s="212"/>
      <c r="L101" s="212"/>
    </row>
    <row r="102" spans="1:12" hidden="1" outlineLevel="1">
      <c r="A102" t="s">
        <v>296</v>
      </c>
      <c r="D102" s="265"/>
      <c r="E102" s="265"/>
      <c r="F102" s="265"/>
      <c r="G102"/>
      <c r="H102" s="209"/>
      <c r="I102" s="241"/>
      <c r="J102" s="242"/>
      <c r="K102" s="212"/>
      <c r="L102" s="212"/>
    </row>
    <row r="103" spans="1:12" hidden="1" outlineLevel="1">
      <c r="A103" t="s">
        <v>298</v>
      </c>
      <c r="D103" s="265"/>
      <c r="E103" s="265"/>
      <c r="F103" s="265"/>
      <c r="G103"/>
      <c r="H103" s="208"/>
      <c r="I103" s="243"/>
      <c r="J103" s="242"/>
      <c r="K103" s="212"/>
      <c r="L103" s="212"/>
    </row>
    <row r="104" spans="1:12" hidden="1" outlineLevel="1">
      <c r="A104" t="s">
        <v>301</v>
      </c>
      <c r="D104" s="265"/>
      <c r="E104" s="265"/>
      <c r="F104" s="265"/>
      <c r="G104"/>
      <c r="H104" s="209"/>
      <c r="I104" s="243"/>
      <c r="J104" s="242"/>
      <c r="K104" s="212"/>
      <c r="L104" s="212"/>
    </row>
    <row r="105" spans="1:12" hidden="1" outlineLevel="1">
      <c r="A105" t="s">
        <v>304</v>
      </c>
      <c r="D105" s="265"/>
      <c r="E105" s="265"/>
      <c r="F105" s="265"/>
      <c r="G105"/>
      <c r="H105" s="209"/>
      <c r="I105" s="241"/>
      <c r="J105" s="242"/>
      <c r="K105" s="212"/>
      <c r="L105" s="212"/>
    </row>
    <row r="106" spans="1:12" hidden="1" outlineLevel="1">
      <c r="A106" t="s">
        <v>307</v>
      </c>
      <c r="D106" s="265"/>
      <c r="E106" s="265"/>
      <c r="F106" s="265"/>
      <c r="G106"/>
      <c r="H106" s="209"/>
      <c r="I106" s="241"/>
      <c r="J106" s="242"/>
      <c r="K106" s="212"/>
      <c r="L106" s="212"/>
    </row>
    <row r="107" spans="1:12" hidden="1" outlineLevel="1">
      <c r="A107" t="s">
        <v>310</v>
      </c>
      <c r="D107" s="265"/>
      <c r="E107" s="265"/>
      <c r="F107" s="265"/>
      <c r="G107"/>
      <c r="H107" s="209"/>
      <c r="I107" s="243"/>
      <c r="J107" s="242"/>
      <c r="K107" s="212"/>
      <c r="L107" s="212"/>
    </row>
    <row r="108" spans="1:12" hidden="1" outlineLevel="1">
      <c r="A108" t="s">
        <v>312</v>
      </c>
      <c r="D108" s="265"/>
      <c r="E108" s="265"/>
      <c r="F108" s="265"/>
      <c r="G108"/>
      <c r="H108" s="209"/>
      <c r="I108" s="241"/>
      <c r="J108" s="242"/>
      <c r="K108" s="212"/>
      <c r="L108" s="212"/>
    </row>
    <row r="109" spans="1:12" hidden="1" outlineLevel="1">
      <c r="A109" t="s">
        <v>314</v>
      </c>
      <c r="D109" s="265"/>
      <c r="E109" s="265"/>
      <c r="F109" s="265"/>
      <c r="G109"/>
      <c r="H109" s="209"/>
      <c r="I109" s="241"/>
      <c r="J109" s="242"/>
      <c r="K109" s="212"/>
      <c r="L109" s="212"/>
    </row>
    <row r="110" spans="1:12" hidden="1" outlineLevel="1">
      <c r="A110" t="s">
        <v>316</v>
      </c>
      <c r="D110" s="265"/>
      <c r="E110" s="265"/>
      <c r="F110" s="265"/>
      <c r="G110"/>
      <c r="H110" s="209"/>
      <c r="I110" s="241"/>
      <c r="J110" s="242"/>
      <c r="K110" s="212"/>
      <c r="L110" s="212"/>
    </row>
    <row r="111" spans="1:12" hidden="1" outlineLevel="1">
      <c r="A111" t="s">
        <v>319</v>
      </c>
      <c r="D111" s="265"/>
      <c r="E111" s="265"/>
      <c r="F111" s="265"/>
      <c r="G111"/>
      <c r="H111" s="209"/>
      <c r="I111" s="243"/>
      <c r="J111" s="242"/>
      <c r="K111" s="212"/>
      <c r="L111" s="212"/>
    </row>
    <row r="112" spans="1:12" hidden="1" outlineLevel="1">
      <c r="A112" t="s">
        <v>322</v>
      </c>
      <c r="D112" s="265"/>
      <c r="E112" s="265"/>
      <c r="F112" s="265"/>
      <c r="G112"/>
      <c r="H112" s="209"/>
      <c r="I112" s="241"/>
      <c r="J112" s="242"/>
      <c r="K112" s="212"/>
      <c r="L112" s="212"/>
    </row>
    <row r="113" spans="1:12" hidden="1" outlineLevel="1">
      <c r="A113" t="s">
        <v>235</v>
      </c>
      <c r="D113" s="265"/>
      <c r="E113" s="265"/>
      <c r="F113" s="265"/>
      <c r="G113"/>
      <c r="H113" s="209"/>
      <c r="I113" s="241"/>
      <c r="J113" s="242"/>
      <c r="K113" s="212"/>
      <c r="L113" s="212"/>
    </row>
    <row r="114" spans="1:12" hidden="1" outlineLevel="1">
      <c r="A114" t="s">
        <v>326</v>
      </c>
      <c r="D114" s="265"/>
      <c r="E114" s="265"/>
      <c r="F114" s="265"/>
      <c r="G114"/>
      <c r="H114" s="209"/>
      <c r="I114" s="241"/>
      <c r="J114" s="242"/>
      <c r="K114" s="212"/>
      <c r="L114" s="212"/>
    </row>
    <row r="115" spans="1:12" hidden="1" outlineLevel="1">
      <c r="A115" t="s">
        <v>328</v>
      </c>
      <c r="D115" s="265"/>
      <c r="E115" s="265"/>
      <c r="F115" s="265"/>
      <c r="G115"/>
      <c r="H115" s="209"/>
      <c r="I115" s="241"/>
      <c r="J115" s="242"/>
      <c r="K115" s="212"/>
      <c r="L115" s="212"/>
    </row>
    <row r="116" spans="1:12" hidden="1" outlineLevel="1">
      <c r="A116" t="s">
        <v>331</v>
      </c>
      <c r="D116" s="265"/>
      <c r="E116" s="265"/>
      <c r="F116" s="265"/>
      <c r="G116"/>
      <c r="H116" s="209"/>
      <c r="I116" s="241"/>
      <c r="J116" s="242"/>
      <c r="K116" s="212"/>
      <c r="L116" s="212"/>
    </row>
    <row r="117" spans="1:12" hidden="1" outlineLevel="1">
      <c r="A117" t="s">
        <v>334</v>
      </c>
      <c r="D117" s="265"/>
      <c r="E117" s="265"/>
      <c r="F117" s="265"/>
      <c r="G117"/>
      <c r="H117" s="209"/>
      <c r="I117" s="241"/>
      <c r="J117" s="242"/>
      <c r="K117" s="212"/>
      <c r="L117" s="212"/>
    </row>
    <row r="118" spans="1:12" hidden="1" outlineLevel="1">
      <c r="A118" t="s">
        <v>337</v>
      </c>
      <c r="D118" s="265"/>
      <c r="E118" s="265"/>
      <c r="F118" s="265"/>
      <c r="G118"/>
      <c r="H118" s="209"/>
      <c r="I118" s="241"/>
      <c r="J118" s="242"/>
      <c r="K118" s="212"/>
      <c r="L118" s="212"/>
    </row>
    <row r="119" spans="1:12" hidden="1" outlineLevel="1">
      <c r="A119" t="s">
        <v>340</v>
      </c>
      <c r="D119" s="265"/>
      <c r="E119" s="265"/>
      <c r="F119" s="265"/>
      <c r="G119"/>
      <c r="H119" s="209"/>
      <c r="I119" s="241"/>
      <c r="J119" s="242"/>
      <c r="K119" s="212"/>
      <c r="L119" s="212"/>
    </row>
    <row r="120" spans="1:12" hidden="1" outlineLevel="1">
      <c r="A120" t="s">
        <v>342</v>
      </c>
      <c r="D120" s="265"/>
      <c r="E120" s="265"/>
      <c r="F120" s="265"/>
      <c r="G120"/>
      <c r="H120" s="209"/>
      <c r="I120" s="241"/>
      <c r="J120" s="242"/>
      <c r="K120" s="212"/>
      <c r="L120" s="212"/>
    </row>
    <row r="121" spans="1:12" hidden="1" outlineLevel="1">
      <c r="A121" t="s">
        <v>264</v>
      </c>
      <c r="D121" s="265"/>
      <c r="E121" s="265"/>
      <c r="F121" s="265"/>
      <c r="G121"/>
      <c r="H121" s="209"/>
      <c r="I121" s="241"/>
      <c r="J121" s="242"/>
      <c r="K121" s="212"/>
      <c r="L121" s="212"/>
    </row>
    <row r="122" spans="1:12" hidden="1" outlineLevel="1">
      <c r="A122" t="s">
        <v>346</v>
      </c>
      <c r="D122" s="265"/>
      <c r="E122" s="265"/>
      <c r="F122" s="265"/>
      <c r="G122"/>
      <c r="H122" s="209"/>
      <c r="I122" s="241"/>
      <c r="J122" s="242"/>
      <c r="K122" s="212"/>
      <c r="L122" s="212"/>
    </row>
    <row r="123" spans="1:12" hidden="1" outlineLevel="1">
      <c r="A123" t="s">
        <v>349</v>
      </c>
      <c r="D123" s="265"/>
      <c r="E123" s="265"/>
      <c r="F123" s="265"/>
      <c r="G123"/>
      <c r="H123" s="209"/>
      <c r="I123" s="241"/>
      <c r="J123" s="242"/>
      <c r="K123" s="212"/>
      <c r="L123" s="212"/>
    </row>
    <row r="124" spans="1:12" hidden="1" outlineLevel="1">
      <c r="A124" t="s">
        <v>351</v>
      </c>
      <c r="D124" s="265"/>
      <c r="E124" s="265"/>
      <c r="F124" s="265"/>
      <c r="G124"/>
      <c r="H124" s="209"/>
      <c r="I124" s="241"/>
      <c r="J124" s="242"/>
      <c r="K124" s="212"/>
      <c r="L124" s="212"/>
    </row>
    <row r="125" spans="1:12" hidden="1" outlineLevel="1">
      <c r="A125" t="s">
        <v>276</v>
      </c>
      <c r="D125" s="265"/>
      <c r="E125" s="265"/>
      <c r="F125" s="265"/>
      <c r="G125"/>
      <c r="H125" s="209"/>
      <c r="I125" s="241"/>
      <c r="J125" s="242"/>
      <c r="K125" s="212"/>
      <c r="L125" s="212"/>
    </row>
    <row r="126" spans="1:12" hidden="1" outlineLevel="1">
      <c r="A126" t="s">
        <v>355</v>
      </c>
      <c r="D126" s="265"/>
      <c r="E126" s="265"/>
      <c r="F126" s="265"/>
      <c r="G126"/>
      <c r="H126" s="209"/>
      <c r="I126" s="241"/>
      <c r="J126" s="242"/>
      <c r="K126" s="212"/>
      <c r="L126" s="212"/>
    </row>
    <row r="127" spans="1:12" hidden="1" outlineLevel="1">
      <c r="A127" t="s">
        <v>357</v>
      </c>
      <c r="D127" s="265"/>
      <c r="E127" s="265"/>
      <c r="F127" s="265"/>
      <c r="G127"/>
      <c r="H127" s="208"/>
      <c r="I127" s="241"/>
      <c r="J127" s="242"/>
      <c r="K127" s="212"/>
      <c r="L127" s="212"/>
    </row>
    <row r="128" spans="1:12" hidden="1" outlineLevel="1">
      <c r="A128" t="s">
        <v>360</v>
      </c>
      <c r="D128" s="265"/>
      <c r="E128" s="265"/>
      <c r="F128" s="265"/>
      <c r="G128"/>
      <c r="H128" s="209"/>
      <c r="I128" s="241"/>
      <c r="J128" s="242"/>
      <c r="K128" s="212"/>
      <c r="L128" s="212"/>
    </row>
    <row r="129" spans="1:12" hidden="1" outlineLevel="1">
      <c r="A129" t="s">
        <v>362</v>
      </c>
      <c r="D129" s="265"/>
      <c r="E129" s="265"/>
      <c r="F129" s="265"/>
      <c r="G129"/>
      <c r="H129" s="209"/>
      <c r="I129" s="241"/>
      <c r="J129" s="242"/>
      <c r="K129" s="212"/>
      <c r="L129" s="212"/>
    </row>
    <row r="130" spans="1:12" hidden="1" outlineLevel="1">
      <c r="A130" t="s">
        <v>365</v>
      </c>
      <c r="D130" s="265"/>
      <c r="E130" s="265"/>
      <c r="F130" s="265"/>
      <c r="G130"/>
      <c r="H130" s="209"/>
      <c r="I130" s="241"/>
      <c r="J130" s="242"/>
      <c r="K130" s="212"/>
      <c r="L130" s="212"/>
    </row>
    <row r="131" spans="1:12" hidden="1" outlineLevel="1">
      <c r="A131" t="s">
        <v>368</v>
      </c>
      <c r="D131" s="265"/>
      <c r="E131" s="265"/>
      <c r="F131" s="265"/>
      <c r="G131"/>
      <c r="H131" s="209"/>
      <c r="I131" s="241"/>
      <c r="J131" s="242"/>
      <c r="K131" s="212"/>
      <c r="L131" s="212"/>
    </row>
    <row r="132" spans="1:12" hidden="1" outlineLevel="1">
      <c r="A132" t="s">
        <v>370</v>
      </c>
      <c r="D132" s="265"/>
      <c r="E132" s="265"/>
      <c r="F132" s="265"/>
      <c r="G132"/>
      <c r="H132" s="209"/>
      <c r="I132" s="241"/>
      <c r="J132" s="242"/>
      <c r="K132" s="212"/>
      <c r="L132" s="212"/>
    </row>
    <row r="133" spans="1:12" hidden="1" outlineLevel="1">
      <c r="A133" t="s">
        <v>372</v>
      </c>
      <c r="D133" s="265"/>
      <c r="E133" s="265"/>
      <c r="F133" s="265"/>
      <c r="G133"/>
      <c r="H133" s="209"/>
      <c r="I133" s="241"/>
      <c r="J133" s="242"/>
      <c r="K133" s="212"/>
      <c r="L133" s="212"/>
    </row>
    <row r="134" spans="1:12" hidden="1" outlineLevel="1">
      <c r="A134" t="s">
        <v>374</v>
      </c>
      <c r="D134" s="265"/>
      <c r="E134" s="265"/>
      <c r="F134" s="265"/>
      <c r="G134"/>
      <c r="H134" s="209"/>
      <c r="I134" s="241"/>
      <c r="J134" s="242"/>
      <c r="K134" s="212"/>
      <c r="L134" s="212"/>
    </row>
    <row r="135" spans="1:12" hidden="1" outlineLevel="1">
      <c r="A135" t="s">
        <v>376</v>
      </c>
      <c r="D135" s="265"/>
      <c r="E135" s="265"/>
      <c r="F135" s="265"/>
      <c r="G135"/>
      <c r="H135" s="209"/>
      <c r="I135" s="241"/>
      <c r="J135" s="242"/>
      <c r="K135" s="212"/>
      <c r="L135" s="212"/>
    </row>
    <row r="136" spans="1:12" hidden="1" outlineLevel="1">
      <c r="A136" t="s">
        <v>378</v>
      </c>
      <c r="D136" s="265"/>
      <c r="E136" s="265"/>
      <c r="F136" s="265"/>
      <c r="G136"/>
      <c r="H136" s="209"/>
      <c r="I136" s="241"/>
      <c r="J136" s="242"/>
      <c r="K136" s="212"/>
      <c r="L136" s="212"/>
    </row>
    <row r="137" spans="1:12" hidden="1" outlineLevel="1">
      <c r="A137" t="s">
        <v>381</v>
      </c>
      <c r="D137" s="265"/>
      <c r="E137" s="265"/>
      <c r="F137" s="265"/>
      <c r="G137"/>
      <c r="H137" s="209"/>
      <c r="I137" s="241"/>
      <c r="J137" s="242"/>
      <c r="K137" s="212"/>
      <c r="L137" s="212"/>
    </row>
    <row r="138" spans="1:12" hidden="1" outlineLevel="1">
      <c r="A138" t="s">
        <v>383</v>
      </c>
      <c r="D138" s="265"/>
      <c r="E138" s="265"/>
      <c r="F138" s="265"/>
      <c r="G138"/>
      <c r="H138" s="209"/>
      <c r="I138" s="241"/>
      <c r="J138" s="242"/>
      <c r="K138" s="212"/>
      <c r="L138" s="212"/>
    </row>
    <row r="139" spans="1:12" hidden="1" outlineLevel="1">
      <c r="A139" t="s">
        <v>386</v>
      </c>
      <c r="D139" s="265"/>
      <c r="E139" s="265"/>
      <c r="F139" s="265"/>
      <c r="G139"/>
      <c r="H139" s="209"/>
      <c r="I139" s="243"/>
      <c r="J139" s="242"/>
      <c r="K139" s="212"/>
      <c r="L139" s="212"/>
    </row>
    <row r="140" spans="1:12" hidden="1" outlineLevel="1">
      <c r="A140" t="s">
        <v>389</v>
      </c>
      <c r="D140" s="265"/>
      <c r="E140" s="265"/>
      <c r="F140" s="265"/>
      <c r="G140"/>
      <c r="H140" s="209"/>
      <c r="I140" s="241"/>
      <c r="J140" s="242"/>
      <c r="K140" s="212"/>
      <c r="L140" s="212"/>
    </row>
    <row r="141" spans="1:12" hidden="1" outlineLevel="1">
      <c r="A141" t="s">
        <v>391</v>
      </c>
      <c r="D141" s="265"/>
      <c r="E141" s="265"/>
      <c r="F141" s="265"/>
      <c r="G141"/>
      <c r="H141" s="209"/>
      <c r="I141" s="241"/>
      <c r="J141" s="242"/>
      <c r="K141" s="212"/>
      <c r="L141" s="212"/>
    </row>
    <row r="142" spans="1:12" hidden="1" outlineLevel="1">
      <c r="A142" t="s">
        <v>393</v>
      </c>
      <c r="D142" s="265"/>
      <c r="E142" s="265"/>
      <c r="F142" s="265"/>
      <c r="G142"/>
      <c r="H142" s="209"/>
      <c r="I142" s="241"/>
      <c r="J142" s="242"/>
      <c r="K142" s="212"/>
      <c r="L142" s="212"/>
    </row>
    <row r="143" spans="1:12" hidden="1" outlineLevel="1">
      <c r="A143" t="s">
        <v>396</v>
      </c>
      <c r="D143" s="265"/>
      <c r="E143" s="265"/>
      <c r="F143" s="265"/>
      <c r="G143"/>
      <c r="H143" s="209"/>
      <c r="I143" s="241"/>
      <c r="J143" s="242"/>
      <c r="K143" s="212"/>
      <c r="L143" s="212"/>
    </row>
    <row r="144" spans="1:12" hidden="1" outlineLevel="1">
      <c r="A144" t="s">
        <v>399</v>
      </c>
      <c r="D144" s="265"/>
      <c r="E144" s="265"/>
      <c r="F144" s="265"/>
      <c r="G144"/>
      <c r="H144" s="209"/>
      <c r="I144" s="241"/>
      <c r="J144" s="242"/>
      <c r="K144" s="212"/>
      <c r="L144" s="212"/>
    </row>
    <row r="145" spans="1:12" hidden="1" outlineLevel="1">
      <c r="A145" t="s">
        <v>401</v>
      </c>
      <c r="D145" s="265"/>
      <c r="E145" s="265"/>
      <c r="F145" s="265"/>
      <c r="G145"/>
      <c r="H145" s="209"/>
      <c r="I145" s="241"/>
      <c r="J145" s="242"/>
      <c r="K145" s="212"/>
      <c r="L145" s="212"/>
    </row>
    <row r="146" spans="1:12" hidden="1" outlineLevel="1">
      <c r="A146" t="s">
        <v>403</v>
      </c>
      <c r="D146" s="265"/>
      <c r="E146" s="265"/>
      <c r="F146" s="265"/>
      <c r="G146"/>
      <c r="H146" s="209"/>
      <c r="I146" s="243"/>
      <c r="J146" s="242"/>
      <c r="K146" s="212"/>
      <c r="L146" s="212"/>
    </row>
    <row r="147" spans="1:12" hidden="1" outlineLevel="1">
      <c r="A147" t="s">
        <v>405</v>
      </c>
      <c r="D147" s="265"/>
      <c r="E147" s="265"/>
      <c r="F147" s="265"/>
      <c r="G147"/>
      <c r="H147" s="209"/>
      <c r="I147" s="241"/>
      <c r="J147" s="242"/>
      <c r="K147" s="212"/>
      <c r="L147" s="212"/>
    </row>
    <row r="148" spans="1:12" hidden="1" outlineLevel="1">
      <c r="A148" t="s">
        <v>86</v>
      </c>
      <c r="D148" s="265"/>
      <c r="E148" s="265"/>
      <c r="F148" s="265"/>
      <c r="G148"/>
      <c r="H148" s="209"/>
      <c r="I148" s="241"/>
      <c r="J148" s="242"/>
      <c r="K148" s="212"/>
      <c r="L148" s="212"/>
    </row>
    <row r="149" spans="1:12" hidden="1" outlineLevel="1">
      <c r="A149" t="s">
        <v>409</v>
      </c>
      <c r="D149" s="265"/>
      <c r="E149" s="265"/>
      <c r="F149" s="265"/>
      <c r="G149"/>
      <c r="H149" s="209"/>
      <c r="I149" s="241"/>
      <c r="J149" s="242"/>
      <c r="K149" s="212"/>
      <c r="L149" s="212"/>
    </row>
    <row r="150" spans="1:12" hidden="1" outlineLevel="1">
      <c r="A150" t="s">
        <v>411</v>
      </c>
      <c r="D150" s="265"/>
      <c r="E150" s="265"/>
      <c r="F150" s="265"/>
      <c r="G150"/>
      <c r="H150" s="209"/>
      <c r="I150" s="241"/>
      <c r="J150" s="242"/>
      <c r="K150" s="212"/>
      <c r="L150" s="212"/>
    </row>
    <row r="151" spans="1:12" hidden="1" outlineLevel="1">
      <c r="A151" t="s">
        <v>414</v>
      </c>
      <c r="D151" s="265"/>
      <c r="E151" s="265"/>
      <c r="F151" s="265"/>
      <c r="G151"/>
      <c r="H151" s="209"/>
      <c r="I151" s="241"/>
      <c r="J151" s="242"/>
      <c r="K151" s="212"/>
      <c r="L151" s="212"/>
    </row>
    <row r="152" spans="1:12" hidden="1" outlineLevel="1">
      <c r="A152" t="s">
        <v>417</v>
      </c>
      <c r="D152" s="265"/>
      <c r="E152" s="265"/>
      <c r="F152" s="265"/>
      <c r="G152"/>
      <c r="H152" s="209"/>
      <c r="I152" s="241"/>
      <c r="J152" s="242"/>
      <c r="K152" s="212"/>
      <c r="L152" s="212"/>
    </row>
    <row r="153" spans="1:12" hidden="1" outlineLevel="1">
      <c r="A153" t="s">
        <v>419</v>
      </c>
      <c r="D153" s="265"/>
      <c r="E153" s="265"/>
      <c r="F153" s="265"/>
      <c r="G153"/>
      <c r="H153" s="209"/>
      <c r="I153" s="241"/>
      <c r="J153" s="242"/>
      <c r="K153" s="212"/>
      <c r="L153" s="212"/>
    </row>
    <row r="154" spans="1:12" hidden="1" outlineLevel="1">
      <c r="A154" t="s">
        <v>421</v>
      </c>
      <c r="D154" s="265"/>
      <c r="E154" s="265"/>
      <c r="F154" s="265"/>
      <c r="G154"/>
      <c r="H154" s="209"/>
      <c r="I154" s="241"/>
      <c r="J154" s="242"/>
      <c r="K154" s="212"/>
      <c r="L154" s="212"/>
    </row>
    <row r="155" spans="1:12" hidden="1" outlineLevel="1">
      <c r="A155" t="s">
        <v>89</v>
      </c>
      <c r="D155" s="265"/>
      <c r="E155" s="265"/>
      <c r="F155" s="265"/>
      <c r="G155"/>
      <c r="H155" s="209"/>
      <c r="I155" s="241"/>
      <c r="J155" s="242"/>
      <c r="K155" s="212"/>
      <c r="L155" s="212"/>
    </row>
    <row r="156" spans="1:12" hidden="1" outlineLevel="1">
      <c r="A156" t="s">
        <v>88</v>
      </c>
      <c r="D156" s="265"/>
      <c r="E156" s="265"/>
      <c r="F156" s="265"/>
      <c r="G156"/>
      <c r="H156" s="209"/>
      <c r="I156" s="241"/>
      <c r="J156" s="242"/>
      <c r="K156" s="212"/>
      <c r="L156" s="212"/>
    </row>
    <row r="157" spans="1:12" hidden="1" outlineLevel="1">
      <c r="A157" t="s">
        <v>87</v>
      </c>
      <c r="D157" s="265"/>
      <c r="E157" s="265"/>
      <c r="F157" s="265"/>
      <c r="G157"/>
      <c r="H157" s="209"/>
      <c r="I157" s="241"/>
      <c r="J157" s="242"/>
      <c r="K157" s="212"/>
      <c r="L157" s="212"/>
    </row>
    <row r="158" spans="1:12" hidden="1" outlineLevel="1">
      <c r="A158" t="s">
        <v>90</v>
      </c>
      <c r="D158" s="265"/>
      <c r="E158" s="265"/>
      <c r="F158" s="265"/>
      <c r="G158"/>
      <c r="H158" s="209"/>
      <c r="I158" s="241"/>
      <c r="J158" s="242"/>
      <c r="K158" s="212"/>
      <c r="L158" s="212"/>
    </row>
    <row r="159" spans="1:12" hidden="1" outlineLevel="1">
      <c r="A159" t="s">
        <v>430</v>
      </c>
      <c r="D159" s="265"/>
      <c r="E159" s="265"/>
      <c r="F159" s="265"/>
      <c r="G159"/>
      <c r="H159" s="209"/>
      <c r="I159" s="241"/>
      <c r="J159" s="242"/>
      <c r="K159" s="212"/>
      <c r="L159" s="212"/>
    </row>
    <row r="160" spans="1:12" hidden="1" outlineLevel="1">
      <c r="A160" t="s">
        <v>91</v>
      </c>
      <c r="D160" s="265"/>
      <c r="E160" s="265"/>
      <c r="F160" s="265"/>
      <c r="G160"/>
      <c r="H160" s="209"/>
      <c r="I160" s="241"/>
      <c r="J160" s="242"/>
      <c r="K160" s="212"/>
      <c r="L160" s="212"/>
    </row>
    <row r="161" spans="1:12" hidden="1" outlineLevel="1">
      <c r="A161" t="s">
        <v>433</v>
      </c>
      <c r="D161" s="265"/>
      <c r="E161" s="265"/>
      <c r="F161" s="265"/>
      <c r="G161"/>
      <c r="H161" s="209"/>
      <c r="I161" s="241"/>
      <c r="J161" s="242"/>
      <c r="K161" s="212"/>
      <c r="L161" s="212"/>
    </row>
    <row r="162" spans="1:12" hidden="1" outlineLevel="1">
      <c r="A162" t="s">
        <v>435</v>
      </c>
      <c r="D162" s="265"/>
      <c r="E162" s="265"/>
      <c r="F162" s="265"/>
      <c r="G162"/>
      <c r="H162" s="209"/>
      <c r="I162" s="241"/>
      <c r="J162" s="242"/>
      <c r="K162" s="212"/>
      <c r="L162" s="212"/>
    </row>
    <row r="163" spans="1:12" hidden="1" outlineLevel="1">
      <c r="A163" t="s">
        <v>437</v>
      </c>
      <c r="D163" s="265"/>
      <c r="E163" s="265"/>
      <c r="F163" s="265"/>
      <c r="G163"/>
      <c r="H163" s="209"/>
      <c r="I163" s="241"/>
      <c r="J163" s="242"/>
      <c r="K163" s="212"/>
      <c r="L163" s="212"/>
    </row>
    <row r="164" spans="1:12" hidden="1" outlineLevel="1">
      <c r="A164" t="s">
        <v>439</v>
      </c>
      <c r="D164" s="265"/>
      <c r="E164" s="265"/>
      <c r="F164" s="265"/>
      <c r="G164"/>
      <c r="H164" s="209"/>
      <c r="I164" s="241"/>
      <c r="J164" s="242"/>
      <c r="K164" s="212"/>
      <c r="L164" s="212"/>
    </row>
    <row r="165" spans="1:12" hidden="1" outlineLevel="1">
      <c r="A165" t="s">
        <v>442</v>
      </c>
      <c r="D165" s="265"/>
      <c r="E165" s="265"/>
      <c r="F165" s="265"/>
      <c r="G165"/>
      <c r="H165" s="209"/>
      <c r="I165" s="241"/>
      <c r="J165" s="242"/>
      <c r="K165" s="212"/>
      <c r="L165" s="212"/>
    </row>
    <row r="166" spans="1:12" hidden="1" outlineLevel="1">
      <c r="A166" t="s">
        <v>445</v>
      </c>
      <c r="D166" s="265"/>
      <c r="E166" s="265"/>
      <c r="F166" s="265"/>
      <c r="G166"/>
      <c r="H166" s="209"/>
      <c r="I166" s="241"/>
      <c r="J166" s="242"/>
      <c r="K166" s="212"/>
      <c r="L166" s="212"/>
    </row>
    <row r="167" spans="1:12" hidden="1" outlineLevel="1">
      <c r="A167" t="s">
        <v>447</v>
      </c>
      <c r="D167" s="265"/>
      <c r="E167" s="265"/>
      <c r="F167" s="265"/>
      <c r="G167"/>
      <c r="H167" s="209"/>
      <c r="I167" s="241"/>
      <c r="J167" s="242"/>
      <c r="K167" s="212"/>
      <c r="L167" s="212"/>
    </row>
    <row r="168" spans="1:12" hidden="1" outlineLevel="1">
      <c r="A168" t="s">
        <v>450</v>
      </c>
      <c r="D168" s="265"/>
      <c r="E168" s="265"/>
      <c r="F168" s="265"/>
      <c r="G168"/>
      <c r="H168" s="209"/>
      <c r="I168" s="241"/>
      <c r="J168" s="242"/>
      <c r="K168" s="212"/>
      <c r="L168" s="212"/>
    </row>
    <row r="169" spans="1:12" hidden="1" outlineLevel="1">
      <c r="A169" t="s">
        <v>452</v>
      </c>
      <c r="D169" s="265"/>
      <c r="E169" s="265"/>
      <c r="F169" s="265"/>
      <c r="G169"/>
      <c r="H169" s="209"/>
      <c r="I169" s="241"/>
      <c r="J169" s="242"/>
      <c r="K169" s="212"/>
      <c r="L169" s="212"/>
    </row>
    <row r="170" spans="1:12" hidden="1" outlineLevel="1">
      <c r="A170" t="s">
        <v>456</v>
      </c>
      <c r="D170" s="265"/>
      <c r="E170" s="265"/>
      <c r="F170" s="265"/>
      <c r="G170"/>
      <c r="H170" s="209"/>
      <c r="I170" s="241"/>
      <c r="J170" s="242"/>
      <c r="K170" s="212"/>
      <c r="L170" s="212"/>
    </row>
    <row r="171" spans="1:12" hidden="1" outlineLevel="1">
      <c r="A171" t="s">
        <v>458</v>
      </c>
      <c r="D171" s="265"/>
      <c r="E171" s="265"/>
      <c r="F171" s="265"/>
      <c r="G171"/>
      <c r="H171" s="209"/>
      <c r="I171" s="241"/>
      <c r="J171" s="242"/>
      <c r="K171" s="212"/>
      <c r="L171" s="212"/>
    </row>
    <row r="172" spans="1:12" hidden="1" outlineLevel="1">
      <c r="A172" t="s">
        <v>461</v>
      </c>
      <c r="D172" s="265"/>
      <c r="E172" s="265"/>
      <c r="F172" s="265"/>
      <c r="G172"/>
      <c r="H172" s="209"/>
      <c r="I172" s="241"/>
      <c r="J172" s="242"/>
      <c r="K172" s="212"/>
      <c r="L172" s="212"/>
    </row>
    <row r="173" spans="1:12" hidden="1" outlineLevel="1">
      <c r="A173" t="s">
        <v>464</v>
      </c>
      <c r="D173" s="265"/>
      <c r="E173" s="265"/>
      <c r="F173" s="265"/>
      <c r="G173"/>
      <c r="H173" s="209"/>
      <c r="I173" s="241"/>
      <c r="J173" s="242"/>
      <c r="K173" s="212"/>
      <c r="L173" s="212"/>
    </row>
    <row r="174" spans="1:12" hidden="1" outlineLevel="1">
      <c r="A174" t="s">
        <v>467</v>
      </c>
      <c r="D174" s="265"/>
      <c r="E174" s="265"/>
      <c r="F174" s="265"/>
      <c r="G174"/>
      <c r="H174" s="209"/>
      <c r="I174" s="241"/>
      <c r="J174" s="242"/>
      <c r="K174" s="212"/>
      <c r="L174" s="212"/>
    </row>
    <row r="175" spans="1:12" hidden="1" outlineLevel="1">
      <c r="A175" t="s">
        <v>470</v>
      </c>
      <c r="D175" s="265"/>
      <c r="E175" s="265"/>
      <c r="F175" s="265"/>
      <c r="G175"/>
      <c r="H175" s="209"/>
      <c r="I175" s="241"/>
      <c r="J175" s="242"/>
      <c r="K175" s="212"/>
      <c r="L175" s="212"/>
    </row>
    <row r="176" spans="1:12" hidden="1" outlineLevel="1">
      <c r="A176" t="s">
        <v>473</v>
      </c>
      <c r="D176" s="265"/>
      <c r="E176" s="265"/>
      <c r="F176" s="265"/>
      <c r="G176"/>
      <c r="H176" s="209"/>
      <c r="I176" s="241"/>
      <c r="J176" s="242"/>
      <c r="K176" s="212"/>
      <c r="L176" s="212"/>
    </row>
    <row r="177" spans="1:12" hidden="1" outlineLevel="1">
      <c r="A177" t="s">
        <v>476</v>
      </c>
      <c r="D177" s="265"/>
      <c r="E177" s="265"/>
      <c r="F177" s="265"/>
      <c r="G177"/>
      <c r="H177" s="209"/>
      <c r="I177" s="241"/>
      <c r="J177" s="242"/>
      <c r="K177" s="212"/>
      <c r="L177" s="212"/>
    </row>
    <row r="178" spans="1:12" hidden="1" outlineLevel="1">
      <c r="A178" t="s">
        <v>478</v>
      </c>
      <c r="D178" s="265"/>
      <c r="E178" s="265"/>
      <c r="F178" s="265"/>
      <c r="G178"/>
      <c r="H178" s="209"/>
      <c r="I178" s="241"/>
      <c r="J178" s="242"/>
      <c r="K178" s="212"/>
      <c r="L178" s="212"/>
    </row>
    <row r="179" spans="1:12" hidden="1" outlineLevel="1">
      <c r="A179" t="s">
        <v>480</v>
      </c>
      <c r="D179" s="265"/>
      <c r="E179" s="265"/>
      <c r="F179" s="265"/>
      <c r="G179"/>
      <c r="H179" s="209"/>
      <c r="I179" s="241"/>
      <c r="J179" s="242"/>
      <c r="K179" s="212"/>
      <c r="L179" s="212"/>
    </row>
    <row r="180" spans="1:12" hidden="1" outlineLevel="1">
      <c r="A180" t="s">
        <v>482</v>
      </c>
      <c r="D180" s="265"/>
      <c r="E180" s="265"/>
      <c r="F180" s="265"/>
      <c r="G180"/>
      <c r="H180" s="209"/>
      <c r="I180" s="241"/>
      <c r="J180" s="242"/>
      <c r="K180" s="212"/>
      <c r="L180" s="212"/>
    </row>
    <row r="181" spans="1:12" hidden="1" outlineLevel="1">
      <c r="A181" t="s">
        <v>484</v>
      </c>
      <c r="D181" s="265"/>
      <c r="E181" s="265"/>
      <c r="F181" s="265"/>
      <c r="G181"/>
      <c r="H181" s="209"/>
      <c r="I181" s="241"/>
      <c r="J181" s="242"/>
      <c r="K181" s="212"/>
      <c r="L181" s="212"/>
    </row>
    <row r="182" spans="1:12" hidden="1" outlineLevel="1">
      <c r="A182" t="s">
        <v>486</v>
      </c>
      <c r="D182" s="265"/>
      <c r="E182" s="265"/>
      <c r="F182" s="265"/>
      <c r="G182"/>
      <c r="H182" s="209"/>
      <c r="I182" s="241"/>
      <c r="J182" s="242"/>
      <c r="K182" s="212"/>
      <c r="L182" s="212"/>
    </row>
    <row r="183" spans="1:12" hidden="1" outlineLevel="1">
      <c r="A183" t="s">
        <v>488</v>
      </c>
      <c r="D183" s="265"/>
      <c r="E183" s="265"/>
      <c r="F183" s="265"/>
      <c r="G183"/>
      <c r="H183" s="221"/>
      <c r="I183" s="241"/>
      <c r="J183" s="242"/>
      <c r="K183" s="212"/>
      <c r="L183" s="212"/>
    </row>
    <row r="184" spans="1:12" hidden="1" outlineLevel="1">
      <c r="A184" t="s">
        <v>490</v>
      </c>
      <c r="D184" s="265"/>
      <c r="E184" s="265"/>
      <c r="F184" s="265"/>
      <c r="G184"/>
      <c r="H184" s="209"/>
      <c r="I184" s="241"/>
      <c r="J184" s="242"/>
      <c r="K184" s="212"/>
      <c r="L184" s="212"/>
    </row>
    <row r="185" spans="1:12" hidden="1" outlineLevel="1">
      <c r="A185" t="s">
        <v>492</v>
      </c>
      <c r="D185" s="265"/>
      <c r="E185" s="265"/>
      <c r="F185" s="265"/>
      <c r="G185"/>
      <c r="H185" s="209"/>
      <c r="I185" s="241"/>
      <c r="J185" s="242"/>
      <c r="K185" s="212"/>
      <c r="L185" s="212"/>
    </row>
    <row r="186" spans="1:12" hidden="1" outlineLevel="1">
      <c r="A186" t="s">
        <v>494</v>
      </c>
      <c r="D186" s="265"/>
      <c r="E186" s="265"/>
      <c r="F186" s="265"/>
      <c r="G186"/>
      <c r="H186" s="209"/>
      <c r="I186" s="241"/>
      <c r="J186" s="242"/>
      <c r="K186" s="212"/>
      <c r="L186" s="212"/>
    </row>
    <row r="187" spans="1:12" hidden="1" outlineLevel="1">
      <c r="A187" t="s">
        <v>497</v>
      </c>
      <c r="D187" s="265"/>
      <c r="E187" s="265"/>
      <c r="F187" s="265"/>
      <c r="G187"/>
      <c r="H187" s="209"/>
      <c r="I187" s="241"/>
      <c r="J187" s="242"/>
      <c r="K187" s="212"/>
      <c r="L187" s="212"/>
    </row>
    <row r="188" spans="1:12" hidden="1" outlineLevel="1">
      <c r="A188" t="s">
        <v>155</v>
      </c>
      <c r="D188" s="265"/>
      <c r="E188" s="265"/>
      <c r="F188" s="265"/>
      <c r="G188"/>
      <c r="H188" s="209"/>
      <c r="I188" s="241"/>
      <c r="J188" s="242"/>
      <c r="K188" s="212"/>
      <c r="L188" s="212"/>
    </row>
    <row r="189" spans="1:12" hidden="1" outlineLevel="1">
      <c r="A189" t="s">
        <v>501</v>
      </c>
      <c r="D189" s="265"/>
      <c r="E189" s="265"/>
      <c r="F189" s="265"/>
      <c r="G189"/>
      <c r="H189" s="209"/>
      <c r="I189" s="241"/>
      <c r="J189" s="242"/>
      <c r="K189" s="212"/>
      <c r="L189" s="212"/>
    </row>
    <row r="190" spans="1:12" hidden="1" outlineLevel="1">
      <c r="A190" t="s">
        <v>504</v>
      </c>
      <c r="D190" s="265"/>
      <c r="E190" s="265"/>
      <c r="F190" s="265"/>
      <c r="G190"/>
      <c r="H190" s="209"/>
      <c r="I190" s="241"/>
      <c r="J190" s="242"/>
      <c r="K190" s="212"/>
      <c r="L190" s="212"/>
    </row>
    <row r="191" spans="1:12" hidden="1" outlineLevel="1">
      <c r="A191" t="s">
        <v>506</v>
      </c>
      <c r="D191" s="265"/>
      <c r="E191" s="265"/>
      <c r="F191" s="265"/>
      <c r="G191"/>
      <c r="H191" s="209"/>
      <c r="I191" s="241"/>
      <c r="J191" s="242"/>
      <c r="K191" s="212"/>
      <c r="L191" s="212"/>
    </row>
    <row r="192" spans="1:12" hidden="1" outlineLevel="1">
      <c r="A192" t="s">
        <v>509</v>
      </c>
      <c r="D192" s="265"/>
      <c r="E192" s="265"/>
      <c r="F192" s="265"/>
      <c r="G192"/>
      <c r="H192" s="209"/>
      <c r="I192" s="241"/>
      <c r="J192" s="242"/>
      <c r="K192" s="212"/>
      <c r="L192" s="212"/>
    </row>
    <row r="193" spans="1:12" hidden="1" outlineLevel="1">
      <c r="A193" t="s">
        <v>512</v>
      </c>
      <c r="D193" s="265"/>
      <c r="E193" s="265"/>
      <c r="F193" s="265"/>
      <c r="G193"/>
      <c r="H193" s="209"/>
      <c r="I193" s="241"/>
      <c r="J193" s="242"/>
      <c r="K193" s="212"/>
      <c r="L193" s="212"/>
    </row>
    <row r="194" spans="1:12" hidden="1" outlineLevel="1">
      <c r="A194" t="s">
        <v>515</v>
      </c>
      <c r="D194" s="265"/>
      <c r="E194" s="265"/>
      <c r="F194" s="265"/>
      <c r="G194"/>
      <c r="H194" s="209"/>
      <c r="I194" s="241"/>
      <c r="J194" s="242"/>
      <c r="K194" s="212"/>
      <c r="L194" s="212"/>
    </row>
    <row r="195" spans="1:12" hidden="1" outlineLevel="1">
      <c r="A195" t="s">
        <v>518</v>
      </c>
      <c r="D195" s="265"/>
      <c r="E195" s="265"/>
      <c r="F195" s="265"/>
      <c r="G195"/>
      <c r="H195" s="209"/>
      <c r="I195" s="241"/>
      <c r="J195" s="242"/>
      <c r="K195" s="212"/>
      <c r="L195" s="212"/>
    </row>
    <row r="196" spans="1:12" hidden="1" outlineLevel="1">
      <c r="A196" t="s">
        <v>521</v>
      </c>
      <c r="D196" s="265"/>
      <c r="E196" s="265"/>
      <c r="F196" s="265"/>
      <c r="G196"/>
      <c r="H196" s="209"/>
      <c r="I196" s="241"/>
      <c r="J196" s="242"/>
      <c r="K196" s="212"/>
      <c r="L196" s="212"/>
    </row>
    <row r="197" spans="1:12" hidden="1" outlineLevel="1">
      <c r="A197" t="s">
        <v>524</v>
      </c>
      <c r="D197" s="265"/>
      <c r="E197" s="265"/>
      <c r="F197" s="265"/>
      <c r="G197"/>
      <c r="H197" s="209"/>
      <c r="I197" s="241"/>
      <c r="J197" s="242"/>
      <c r="K197" s="212"/>
      <c r="L197" s="212"/>
    </row>
    <row r="198" spans="1:12" hidden="1" outlineLevel="1">
      <c r="A198" t="s">
        <v>527</v>
      </c>
      <c r="D198" s="265"/>
      <c r="E198" s="265"/>
      <c r="F198" s="265"/>
      <c r="G198"/>
      <c r="H198" s="209"/>
      <c r="I198" s="241"/>
      <c r="J198" s="242"/>
      <c r="K198" s="212"/>
      <c r="L198" s="212"/>
    </row>
    <row r="199" spans="1:12" hidden="1" outlineLevel="1">
      <c r="A199" t="s">
        <v>530</v>
      </c>
      <c r="D199" s="265"/>
      <c r="E199" s="265"/>
      <c r="F199" s="265"/>
      <c r="G199"/>
      <c r="H199" s="209"/>
      <c r="I199" s="241"/>
      <c r="J199" s="242"/>
      <c r="K199" s="212"/>
      <c r="L199" s="212"/>
    </row>
    <row r="200" spans="1:12" hidden="1" outlineLevel="1">
      <c r="A200" t="s">
        <v>533</v>
      </c>
      <c r="D200" s="265"/>
      <c r="E200" s="265"/>
      <c r="F200" s="265"/>
      <c r="G200"/>
      <c r="H200" s="209"/>
      <c r="I200" s="241"/>
      <c r="J200" s="242"/>
      <c r="K200" s="212"/>
      <c r="L200" s="212"/>
    </row>
    <row r="201" spans="1:12" hidden="1" outlineLevel="1">
      <c r="A201" t="s">
        <v>536</v>
      </c>
      <c r="D201" s="265"/>
      <c r="E201" s="265"/>
      <c r="F201" s="265"/>
      <c r="G201"/>
      <c r="H201" s="209"/>
      <c r="I201" s="241"/>
      <c r="J201" s="242"/>
      <c r="K201" s="212"/>
      <c r="L201" s="212"/>
    </row>
    <row r="202" spans="1:12" hidden="1" outlineLevel="1">
      <c r="A202" t="s">
        <v>539</v>
      </c>
      <c r="D202" s="265"/>
      <c r="E202" s="265"/>
      <c r="F202" s="265"/>
      <c r="G202"/>
      <c r="H202" s="208"/>
      <c r="I202" s="241"/>
      <c r="J202" s="242"/>
      <c r="K202" s="212"/>
      <c r="L202" s="212"/>
    </row>
    <row r="203" spans="1:12" hidden="1" outlineLevel="1">
      <c r="A203" t="s">
        <v>541</v>
      </c>
      <c r="D203" s="265"/>
      <c r="E203" s="265"/>
      <c r="F203" s="265"/>
      <c r="G203"/>
      <c r="H203" s="209"/>
      <c r="I203" s="241"/>
      <c r="J203" s="242"/>
      <c r="K203" s="212"/>
      <c r="L203" s="212"/>
    </row>
    <row r="204" spans="1:12" hidden="1" outlineLevel="1">
      <c r="A204" t="s">
        <v>544</v>
      </c>
      <c r="D204" s="265"/>
      <c r="E204" s="265"/>
      <c r="F204" s="265"/>
      <c r="G204"/>
      <c r="H204" s="209"/>
      <c r="I204" s="241"/>
      <c r="J204" s="242"/>
      <c r="K204" s="212"/>
      <c r="L204" s="212"/>
    </row>
    <row r="205" spans="1:12" hidden="1" outlineLevel="1">
      <c r="A205" t="s">
        <v>547</v>
      </c>
      <c r="D205" s="265"/>
      <c r="E205" s="265"/>
      <c r="F205" s="265"/>
      <c r="G205"/>
      <c r="H205" s="209"/>
      <c r="I205" s="241"/>
      <c r="J205" s="242"/>
      <c r="K205" s="212"/>
      <c r="L205" s="212"/>
    </row>
    <row r="206" spans="1:12" hidden="1" outlineLevel="1">
      <c r="A206" t="s">
        <v>550</v>
      </c>
      <c r="D206" s="265"/>
      <c r="E206" s="265"/>
      <c r="F206" s="265"/>
      <c r="G206"/>
      <c r="H206" s="209"/>
      <c r="I206" s="241"/>
      <c r="J206" s="242"/>
      <c r="K206" s="212"/>
      <c r="L206" s="212"/>
    </row>
    <row r="207" spans="1:12" hidden="1" outlineLevel="1">
      <c r="A207" t="s">
        <v>553</v>
      </c>
      <c r="D207" s="265"/>
      <c r="E207" s="265"/>
      <c r="F207" s="265"/>
      <c r="G207"/>
      <c r="H207" s="209"/>
      <c r="I207" s="241"/>
      <c r="J207" s="242"/>
      <c r="K207" s="212"/>
      <c r="L207" s="212"/>
    </row>
    <row r="208" spans="1:12" hidden="1" outlineLevel="1">
      <c r="A208" t="s">
        <v>556</v>
      </c>
      <c r="D208" s="265"/>
      <c r="E208" s="265"/>
      <c r="F208" s="265"/>
      <c r="G208"/>
      <c r="H208" s="209"/>
      <c r="I208" s="241"/>
      <c r="J208" s="242"/>
      <c r="K208" s="212"/>
      <c r="L208" s="212"/>
    </row>
    <row r="209" spans="1:12" hidden="1" outlineLevel="1">
      <c r="A209" t="s">
        <v>559</v>
      </c>
      <c r="D209" s="265"/>
      <c r="E209" s="265"/>
      <c r="F209" s="265"/>
      <c r="G209"/>
      <c r="H209" s="209"/>
      <c r="I209" s="241"/>
      <c r="J209" s="242"/>
      <c r="K209" s="212"/>
      <c r="L209" s="212"/>
    </row>
    <row r="210" spans="1:12" hidden="1" outlineLevel="1">
      <c r="A210" t="s">
        <v>562</v>
      </c>
      <c r="D210" s="265"/>
      <c r="E210" s="265"/>
      <c r="F210" s="265"/>
      <c r="G210"/>
      <c r="H210" s="209"/>
      <c r="I210" s="241"/>
      <c r="J210" s="242"/>
      <c r="K210" s="212"/>
      <c r="L210" s="212"/>
    </row>
    <row r="211" spans="1:12" hidden="1" outlineLevel="1">
      <c r="A211" t="s">
        <v>564</v>
      </c>
      <c r="D211" s="265"/>
      <c r="E211" s="265"/>
      <c r="F211" s="265"/>
      <c r="G211"/>
      <c r="H211" s="209"/>
      <c r="I211" s="241"/>
      <c r="J211" s="242"/>
      <c r="K211" s="212"/>
      <c r="L211" s="212"/>
    </row>
    <row r="212" spans="1:12" hidden="1" outlineLevel="1">
      <c r="A212" t="s">
        <v>566</v>
      </c>
      <c r="D212" s="265"/>
      <c r="E212" s="265"/>
      <c r="F212" s="265"/>
      <c r="G212"/>
      <c r="H212" s="209"/>
      <c r="I212" s="241"/>
      <c r="J212" s="242"/>
      <c r="K212" s="212"/>
      <c r="L212" s="212"/>
    </row>
    <row r="213" spans="1:12" hidden="1" outlineLevel="1">
      <c r="A213" t="s">
        <v>568</v>
      </c>
      <c r="D213" s="265"/>
      <c r="E213" s="265"/>
      <c r="F213" s="265"/>
      <c r="G213"/>
      <c r="H213" s="209"/>
      <c r="I213" s="241"/>
      <c r="J213" s="242"/>
      <c r="K213" s="212"/>
      <c r="L213" s="212"/>
    </row>
    <row r="214" spans="1:12" hidden="1" outlineLevel="1">
      <c r="A214" t="s">
        <v>570</v>
      </c>
      <c r="D214" s="265"/>
      <c r="E214" s="265"/>
      <c r="F214" s="265"/>
      <c r="G214"/>
      <c r="H214" s="209"/>
      <c r="I214" s="241"/>
      <c r="J214" s="242"/>
      <c r="K214" s="212"/>
      <c r="L214" s="212"/>
    </row>
    <row r="215" spans="1:12" hidden="1" outlineLevel="1">
      <c r="A215" t="s">
        <v>573</v>
      </c>
      <c r="D215" s="265"/>
      <c r="E215" s="265"/>
      <c r="F215" s="265"/>
      <c r="G215"/>
      <c r="H215" s="209"/>
      <c r="I215" s="241"/>
      <c r="J215" s="242"/>
      <c r="K215" s="212"/>
      <c r="L215" s="212"/>
    </row>
    <row r="216" spans="1:12" hidden="1" outlineLevel="1">
      <c r="A216" t="s">
        <v>575</v>
      </c>
      <c r="D216" s="265"/>
      <c r="E216" s="265"/>
      <c r="F216" s="265"/>
      <c r="G216"/>
      <c r="H216" s="209"/>
      <c r="I216" s="241"/>
      <c r="J216" s="242"/>
      <c r="K216" s="212"/>
      <c r="L216" s="212"/>
    </row>
    <row r="217" spans="1:12" hidden="1" outlineLevel="1">
      <c r="A217" t="s">
        <v>577</v>
      </c>
      <c r="D217" s="265"/>
      <c r="E217" s="265"/>
      <c r="F217" s="265"/>
      <c r="G217"/>
      <c r="H217" s="209"/>
      <c r="I217" s="241"/>
      <c r="J217" s="242"/>
      <c r="K217" s="212"/>
      <c r="L217" s="212"/>
    </row>
    <row r="218" spans="1:12" hidden="1" outlineLevel="1">
      <c r="A218" t="s">
        <v>579</v>
      </c>
      <c r="D218" s="265"/>
      <c r="E218" s="265"/>
      <c r="F218" s="265"/>
      <c r="G218"/>
      <c r="H218" s="209"/>
      <c r="I218" s="241"/>
      <c r="J218" s="242"/>
      <c r="K218" s="212"/>
      <c r="L218" s="212"/>
    </row>
    <row r="219" spans="1:12" hidden="1" outlineLevel="1">
      <c r="A219" t="s">
        <v>581</v>
      </c>
      <c r="D219" s="265"/>
      <c r="E219" s="265"/>
      <c r="F219" s="265"/>
      <c r="G219"/>
      <c r="H219" s="209"/>
      <c r="I219" s="241"/>
      <c r="J219" s="242"/>
      <c r="K219" s="212"/>
      <c r="L219" s="212"/>
    </row>
    <row r="220" spans="1:12" hidden="1" outlineLevel="1">
      <c r="A220" t="s">
        <v>583</v>
      </c>
      <c r="D220" s="265"/>
      <c r="E220" s="265"/>
      <c r="F220" s="265"/>
      <c r="G220"/>
      <c r="H220" s="209"/>
      <c r="I220" s="241"/>
      <c r="J220" s="242"/>
      <c r="K220" s="212"/>
      <c r="L220" s="212"/>
    </row>
    <row r="221" spans="1:12" hidden="1" outlineLevel="1">
      <c r="A221" t="s">
        <v>585</v>
      </c>
      <c r="D221" s="265"/>
      <c r="E221" s="265"/>
      <c r="F221" s="265"/>
      <c r="G221"/>
      <c r="H221" s="209"/>
      <c r="I221" s="241"/>
      <c r="J221" s="242"/>
      <c r="K221" s="212"/>
      <c r="L221" s="212"/>
    </row>
    <row r="222" spans="1:12" hidden="1" outlineLevel="1">
      <c r="A222" t="s">
        <v>588</v>
      </c>
      <c r="D222" s="265"/>
      <c r="E222" s="265"/>
      <c r="F222" s="265"/>
      <c r="G222"/>
      <c r="H222" s="209"/>
      <c r="I222" s="241"/>
      <c r="J222" s="242"/>
      <c r="K222" s="212"/>
      <c r="L222" s="212"/>
    </row>
    <row r="223" spans="1:12" hidden="1" outlineLevel="1">
      <c r="A223" t="s">
        <v>591</v>
      </c>
      <c r="D223" s="265"/>
      <c r="E223" s="265"/>
      <c r="F223" s="265"/>
      <c r="G223"/>
      <c r="H223" s="209"/>
      <c r="I223" s="241"/>
      <c r="J223" s="242"/>
      <c r="K223" s="212"/>
      <c r="L223" s="212"/>
    </row>
    <row r="224" spans="1:12" hidden="1" outlineLevel="1">
      <c r="A224" t="s">
        <v>594</v>
      </c>
      <c r="D224" s="265"/>
      <c r="E224" s="265"/>
      <c r="F224" s="265"/>
      <c r="G224"/>
      <c r="H224" s="209"/>
      <c r="I224" s="241"/>
      <c r="J224" s="242"/>
      <c r="K224" s="212"/>
      <c r="L224" s="212"/>
    </row>
    <row r="225" spans="1:12" hidden="1" outlineLevel="1">
      <c r="A225" t="s">
        <v>597</v>
      </c>
      <c r="D225" s="265"/>
      <c r="E225" s="265"/>
      <c r="F225" s="265"/>
      <c r="G225"/>
      <c r="H225" s="209"/>
      <c r="I225" s="241"/>
      <c r="J225" s="242"/>
      <c r="K225" s="212"/>
      <c r="L225" s="212"/>
    </row>
    <row r="226" spans="1:12" hidden="1" outlineLevel="1">
      <c r="A226" t="s">
        <v>600</v>
      </c>
      <c r="D226" s="265"/>
      <c r="E226" s="265"/>
      <c r="F226" s="265"/>
      <c r="G226"/>
      <c r="H226" s="209"/>
      <c r="I226" s="241"/>
      <c r="J226" s="242"/>
      <c r="K226" s="212"/>
      <c r="L226" s="212"/>
    </row>
    <row r="227" spans="1:12" hidden="1" outlineLevel="1">
      <c r="A227" t="s">
        <v>602</v>
      </c>
      <c r="D227" s="265"/>
      <c r="E227" s="265"/>
      <c r="F227" s="265"/>
      <c r="G227"/>
      <c r="H227" s="209"/>
      <c r="I227" s="243"/>
      <c r="J227" s="242"/>
      <c r="K227" s="212"/>
      <c r="L227" s="212"/>
    </row>
    <row r="228" spans="1:12" hidden="1" outlineLevel="1">
      <c r="A228" t="s">
        <v>606</v>
      </c>
      <c r="D228" s="265"/>
      <c r="E228" s="265"/>
      <c r="F228" s="265"/>
      <c r="G228"/>
      <c r="H228" s="209"/>
      <c r="I228" s="241"/>
      <c r="J228" s="242"/>
      <c r="K228" s="212"/>
      <c r="L228" s="212"/>
    </row>
    <row r="229" spans="1:12" hidden="1" outlineLevel="1">
      <c r="A229" t="s">
        <v>608</v>
      </c>
      <c r="D229" s="265"/>
      <c r="E229" s="265"/>
      <c r="F229" s="265"/>
      <c r="G229"/>
      <c r="H229" s="209"/>
      <c r="I229" s="241"/>
      <c r="J229" s="242"/>
      <c r="K229" s="212"/>
      <c r="L229" s="212"/>
    </row>
    <row r="230" spans="1:12" hidden="1" outlineLevel="1">
      <c r="A230" t="s">
        <v>610</v>
      </c>
      <c r="D230" s="265"/>
      <c r="E230" s="265"/>
      <c r="F230" s="265"/>
      <c r="G230"/>
      <c r="H230" s="209"/>
      <c r="I230" s="241"/>
      <c r="J230" s="242"/>
      <c r="K230" s="212"/>
      <c r="L230" s="212"/>
    </row>
    <row r="231" spans="1:12" hidden="1" outlineLevel="1">
      <c r="A231" t="s">
        <v>612</v>
      </c>
      <c r="D231" s="265"/>
      <c r="E231" s="265"/>
      <c r="F231" s="265"/>
      <c r="G231"/>
      <c r="H231" s="209"/>
      <c r="I231" s="241"/>
      <c r="J231" s="242"/>
      <c r="K231" s="212"/>
      <c r="L231" s="212"/>
    </row>
    <row r="232" spans="1:12" hidden="1" outlineLevel="1">
      <c r="A232" t="s">
        <v>614</v>
      </c>
      <c r="D232" s="265"/>
      <c r="E232" s="265"/>
      <c r="F232" s="265"/>
      <c r="G232"/>
      <c r="H232" s="209"/>
      <c r="I232" s="241"/>
      <c r="J232" s="242"/>
      <c r="K232" s="212"/>
      <c r="L232" s="212"/>
    </row>
    <row r="233" spans="1:12" hidden="1" outlineLevel="1">
      <c r="A233" t="s">
        <v>157</v>
      </c>
      <c r="D233" s="265"/>
      <c r="E233" s="265"/>
      <c r="F233" s="265"/>
      <c r="G233"/>
      <c r="H233" s="209"/>
      <c r="I233" s="241"/>
      <c r="J233" s="242"/>
      <c r="K233" s="212"/>
      <c r="L233" s="212"/>
    </row>
    <row r="234" spans="1:12" hidden="1" outlineLevel="1">
      <c r="A234" t="s">
        <v>618</v>
      </c>
      <c r="D234" s="265"/>
      <c r="E234" s="265"/>
      <c r="F234" s="265"/>
      <c r="G234"/>
      <c r="H234" s="209"/>
      <c r="I234" s="241"/>
      <c r="J234" s="242"/>
      <c r="K234" s="212"/>
      <c r="L234" s="212"/>
    </row>
    <row r="235" spans="1:12" hidden="1" outlineLevel="1">
      <c r="A235" t="s">
        <v>92</v>
      </c>
      <c r="D235" s="265"/>
      <c r="E235" s="265"/>
      <c r="F235" s="265"/>
      <c r="G235"/>
      <c r="H235" s="209"/>
      <c r="I235" s="241"/>
      <c r="J235" s="242"/>
      <c r="K235" s="212"/>
      <c r="L235" s="212"/>
    </row>
    <row r="236" spans="1:12" hidden="1" outlineLevel="1">
      <c r="A236" t="s">
        <v>92</v>
      </c>
      <c r="D236" s="265"/>
      <c r="E236" s="265"/>
      <c r="F236" s="265"/>
      <c r="G236"/>
      <c r="H236" s="209"/>
      <c r="I236" s="241"/>
      <c r="J236" s="242"/>
      <c r="K236" s="212"/>
      <c r="L236" s="212"/>
    </row>
    <row r="237" spans="1:12" hidden="1" outlineLevel="1">
      <c r="A237" t="s">
        <v>92</v>
      </c>
      <c r="D237" s="265"/>
      <c r="E237" s="265"/>
      <c r="F237" s="265"/>
      <c r="G237"/>
      <c r="H237" s="209"/>
      <c r="I237" s="241"/>
      <c r="J237" s="242"/>
      <c r="K237" s="212"/>
      <c r="L237" s="212"/>
    </row>
    <row r="238" spans="1:12" hidden="1" outlineLevel="1">
      <c r="A238" t="s">
        <v>93</v>
      </c>
      <c r="D238" s="265"/>
      <c r="E238" s="265"/>
      <c r="F238" s="265"/>
      <c r="G238"/>
      <c r="H238" s="209"/>
      <c r="I238" s="241"/>
      <c r="J238" s="242"/>
      <c r="K238" s="212"/>
      <c r="L238" s="212"/>
    </row>
    <row r="239" spans="1:12" hidden="1" outlineLevel="1">
      <c r="A239" t="s">
        <v>93</v>
      </c>
      <c r="D239" s="265"/>
      <c r="E239" s="265"/>
      <c r="F239" s="265"/>
      <c r="G239"/>
      <c r="H239" s="209"/>
      <c r="I239" s="241"/>
      <c r="J239" s="242"/>
      <c r="K239" s="212"/>
      <c r="L239" s="212"/>
    </row>
    <row r="240" spans="1:12" hidden="1" outlineLevel="1">
      <c r="A240" t="s">
        <v>93</v>
      </c>
      <c r="D240" s="265"/>
      <c r="E240" s="265"/>
      <c r="F240" s="265"/>
      <c r="G240"/>
      <c r="H240" s="209"/>
      <c r="I240" s="241"/>
      <c r="J240" s="242"/>
      <c r="K240" s="212"/>
      <c r="L240" s="212"/>
    </row>
    <row r="241" spans="1:12" hidden="1" outlineLevel="1">
      <c r="A241" t="s">
        <v>159</v>
      </c>
      <c r="D241" s="265"/>
      <c r="E241" s="265"/>
      <c r="F241" s="265"/>
      <c r="G241"/>
      <c r="H241" s="209"/>
      <c r="I241" s="241"/>
      <c r="J241" s="242"/>
      <c r="K241" s="212"/>
      <c r="L241" s="212"/>
    </row>
    <row r="242" spans="1:12" hidden="1" outlineLevel="1">
      <c r="A242" t="s">
        <v>94</v>
      </c>
      <c r="D242" s="265"/>
      <c r="E242" s="265"/>
      <c r="F242" s="265"/>
      <c r="G242"/>
      <c r="H242" s="209"/>
      <c r="I242" s="241"/>
      <c r="J242" s="242"/>
      <c r="K242" s="212"/>
      <c r="L242" s="212"/>
    </row>
    <row r="243" spans="1:12" hidden="1" outlineLevel="1">
      <c r="A243" t="s">
        <v>160</v>
      </c>
      <c r="D243" s="265"/>
      <c r="E243" s="265"/>
      <c r="F243" s="265"/>
      <c r="G243"/>
      <c r="H243" s="209"/>
      <c r="I243" s="241"/>
      <c r="J243" s="242"/>
      <c r="K243" s="212"/>
      <c r="L243" s="212"/>
    </row>
    <row r="244" spans="1:12" hidden="1" outlineLevel="1">
      <c r="A244" t="s">
        <v>629</v>
      </c>
      <c r="D244" s="265"/>
      <c r="E244" s="265"/>
      <c r="F244" s="265"/>
      <c r="G244"/>
      <c r="H244" s="209"/>
      <c r="I244" s="241"/>
      <c r="J244" s="242"/>
      <c r="K244" s="212"/>
      <c r="L244" s="212"/>
    </row>
    <row r="245" spans="1:12" hidden="1" outlineLevel="1">
      <c r="A245" t="s">
        <v>631</v>
      </c>
      <c r="D245" s="265"/>
      <c r="E245" s="265"/>
      <c r="F245" s="265"/>
      <c r="G245"/>
      <c r="H245" s="209"/>
      <c r="I245" s="241"/>
      <c r="J245" s="242"/>
      <c r="K245" s="212"/>
      <c r="L245" s="212"/>
    </row>
    <row r="246" spans="1:12" hidden="1" outlineLevel="1">
      <c r="A246" t="s">
        <v>635</v>
      </c>
      <c r="D246" s="265"/>
      <c r="E246" s="265"/>
      <c r="F246" s="265"/>
      <c r="G246"/>
      <c r="H246" s="209"/>
      <c r="I246" s="241"/>
      <c r="J246" s="242"/>
      <c r="K246" s="212"/>
      <c r="L246" s="212"/>
    </row>
    <row r="247" spans="1:12" hidden="1" outlineLevel="1">
      <c r="A247" t="s">
        <v>638</v>
      </c>
      <c r="D247" s="265"/>
      <c r="E247" s="265"/>
      <c r="F247" s="265"/>
      <c r="G247"/>
      <c r="H247" s="209"/>
      <c r="I247" s="241"/>
      <c r="J247" s="242"/>
      <c r="K247" s="212"/>
      <c r="L247" s="212"/>
    </row>
    <row r="248" spans="1:12" hidden="1" outlineLevel="1">
      <c r="A248" t="s">
        <v>641</v>
      </c>
      <c r="D248" s="265"/>
      <c r="E248" s="265"/>
      <c r="F248" s="265"/>
      <c r="G248"/>
      <c r="H248" s="209"/>
      <c r="I248" s="241"/>
      <c r="J248" s="242"/>
      <c r="K248" s="212"/>
      <c r="L248" s="212"/>
    </row>
    <row r="249" spans="1:12" hidden="1" outlineLevel="1">
      <c r="A249" t="s">
        <v>644</v>
      </c>
      <c r="D249" s="265"/>
      <c r="E249" s="265"/>
      <c r="F249" s="265"/>
      <c r="G249"/>
      <c r="H249" s="209"/>
      <c r="I249" s="241"/>
      <c r="J249" s="242"/>
      <c r="K249" s="212"/>
      <c r="L249" s="212"/>
    </row>
    <row r="250" spans="1:12" hidden="1" outlineLevel="1">
      <c r="A250" t="s">
        <v>647</v>
      </c>
      <c r="D250" s="265"/>
      <c r="E250" s="265"/>
      <c r="F250" s="265"/>
      <c r="G250"/>
      <c r="H250" s="209"/>
      <c r="I250" s="241"/>
      <c r="J250" s="242"/>
      <c r="K250" s="212"/>
      <c r="L250" s="212"/>
    </row>
    <row r="251" spans="1:12" hidden="1" outlineLevel="1">
      <c r="A251" t="s">
        <v>650</v>
      </c>
      <c r="D251" s="265"/>
      <c r="E251" s="265"/>
      <c r="F251" s="265"/>
      <c r="G251"/>
      <c r="H251" s="209"/>
      <c r="I251" s="241"/>
      <c r="J251" s="242"/>
      <c r="K251" s="212"/>
      <c r="L251" s="212"/>
    </row>
    <row r="252" spans="1:12" hidden="1" outlineLevel="1">
      <c r="A252" t="s">
        <v>653</v>
      </c>
      <c r="D252" s="265"/>
      <c r="E252" s="265"/>
      <c r="F252" s="265"/>
      <c r="G252"/>
      <c r="H252" s="209"/>
      <c r="I252" s="241"/>
      <c r="J252" s="242"/>
      <c r="K252" s="212"/>
      <c r="L252" s="212"/>
    </row>
    <row r="253" spans="1:12" hidden="1" outlineLevel="1">
      <c r="A253" t="s">
        <v>656</v>
      </c>
      <c r="D253" s="265"/>
      <c r="E253" s="265"/>
      <c r="F253" s="265"/>
      <c r="G253" s="13"/>
      <c r="H253" s="210"/>
      <c r="I253" s="241"/>
      <c r="J253" s="243"/>
      <c r="K253" s="212"/>
      <c r="L253" s="212"/>
    </row>
    <row r="254" spans="1:12" hidden="1" outlineLevel="1">
      <c r="A254" t="s">
        <v>659</v>
      </c>
      <c r="D254" s="265"/>
      <c r="E254" s="265"/>
      <c r="F254" s="265"/>
      <c r="G254" s="13"/>
      <c r="H254" s="210"/>
      <c r="I254" s="241"/>
      <c r="J254" s="243"/>
      <c r="K254" s="212"/>
      <c r="L254" s="212"/>
    </row>
    <row r="255" spans="1:12" hidden="1" outlineLevel="1">
      <c r="A255" t="s">
        <v>662</v>
      </c>
      <c r="D255" s="265"/>
      <c r="E255" s="265"/>
      <c r="F255" s="265"/>
      <c r="G255" s="13"/>
      <c r="H255" s="210"/>
      <c r="I255" s="241"/>
      <c r="J255" s="243"/>
      <c r="K255" s="212"/>
      <c r="L255" s="212"/>
    </row>
    <row r="256" spans="1:12" hidden="1" outlineLevel="1">
      <c r="A256" t="s">
        <v>664</v>
      </c>
      <c r="D256" s="265"/>
      <c r="E256" s="265"/>
      <c r="F256" s="265"/>
      <c r="G256" s="13"/>
      <c r="H256" s="210"/>
      <c r="I256" s="241"/>
      <c r="J256" s="243"/>
      <c r="K256" s="212"/>
      <c r="L256" s="212"/>
    </row>
    <row r="257" spans="1:12" hidden="1" outlineLevel="1">
      <c r="A257" t="s">
        <v>667</v>
      </c>
      <c r="D257" s="265"/>
      <c r="E257" s="265"/>
      <c r="F257" s="265"/>
      <c r="G257" s="13"/>
      <c r="H257" s="210"/>
      <c r="I257" s="241"/>
      <c r="J257" s="243"/>
      <c r="K257" s="212"/>
      <c r="L257" s="212"/>
    </row>
    <row r="258" spans="1:12" hidden="1" outlineLevel="1">
      <c r="D258" s="265"/>
      <c r="E258" s="265"/>
      <c r="F258" s="265"/>
      <c r="G258" s="13"/>
      <c r="H258" s="210"/>
      <c r="I258" s="241"/>
      <c r="J258" s="243"/>
      <c r="K258" s="212"/>
      <c r="L258" s="212"/>
    </row>
    <row r="259" spans="1:12" hidden="1" outlineLevel="1">
      <c r="D259" s="265"/>
      <c r="E259" s="265"/>
      <c r="F259" s="265"/>
      <c r="G259" s="13"/>
      <c r="H259" s="210"/>
      <c r="I259" s="241"/>
      <c r="J259" s="243"/>
      <c r="K259" s="212"/>
      <c r="L259" s="212"/>
    </row>
    <row r="260" spans="1:12" hidden="1" outlineLevel="1">
      <c r="D260" s="207"/>
      <c r="E260" s="207"/>
      <c r="F260" s="207"/>
      <c r="G260" s="13"/>
      <c r="H260" s="210"/>
      <c r="I260" s="241"/>
      <c r="J260" s="243"/>
      <c r="K260" s="14"/>
      <c r="L260" s="14"/>
    </row>
    <row r="261" spans="1:12" collapsed="1">
      <c r="D261" s="207"/>
      <c r="E261" s="207"/>
      <c r="F261" s="207"/>
      <c r="G261" s="13"/>
      <c r="H261" s="210"/>
      <c r="I261" s="241"/>
      <c r="J261" s="243"/>
      <c r="K261" s="14"/>
      <c r="L261" s="14"/>
    </row>
    <row r="262" spans="1:12">
      <c r="D262" s="207"/>
      <c r="E262" s="207"/>
      <c r="F262" s="207"/>
      <c r="G262" s="13"/>
      <c r="H262" s="210"/>
      <c r="I262" s="241"/>
      <c r="J262" s="243"/>
      <c r="K262" s="14"/>
      <c r="L262" s="14"/>
    </row>
    <row r="263" spans="1:12">
      <c r="D263" s="207"/>
      <c r="E263" s="207"/>
      <c r="F263" s="207"/>
      <c r="G263" s="13"/>
      <c r="H263" s="210"/>
      <c r="I263" s="241"/>
      <c r="J263" s="243"/>
      <c r="K263" s="14"/>
      <c r="L263" s="14"/>
    </row>
    <row r="264" spans="1:12">
      <c r="D264" s="207"/>
      <c r="E264" s="207"/>
      <c r="F264" s="207"/>
      <c r="G264" s="13"/>
      <c r="H264" s="210"/>
      <c r="I264" s="241"/>
      <c r="J264" s="243"/>
      <c r="K264" s="14"/>
      <c r="L264" s="14"/>
    </row>
    <row r="265" spans="1:12" ht="26.25">
      <c r="A265" s="203"/>
      <c r="B265" s="204" t="s">
        <v>184</v>
      </c>
      <c r="F265" s="285" t="s">
        <v>185</v>
      </c>
      <c r="G265" s="285"/>
    </row>
    <row r="269" spans="1:12" ht="26.25">
      <c r="A269" s="203"/>
      <c r="E269" s="204"/>
      <c r="F269" s="203"/>
    </row>
    <row r="273" spans="1:7" ht="26.25">
      <c r="A273" s="284"/>
      <c r="B273" s="284"/>
      <c r="C273" s="284"/>
      <c r="D273" s="284"/>
      <c r="F273" s="285">
        <f>D13</f>
        <v>0</v>
      </c>
      <c r="G273" s="285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tabSelected="1" zoomScale="75" zoomScaleNormal="75" workbookViewId="0">
      <selection activeCell="C15" sqref="C15:E15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3" t="s">
        <v>675</v>
      </c>
      <c r="D8" s="304"/>
      <c r="E8" s="305"/>
    </row>
    <row r="9" spans="2:6" ht="36" customHeight="1" thickBot="1">
      <c r="B9" s="131" t="s">
        <v>162</v>
      </c>
      <c r="C9" s="294" t="s">
        <v>676</v>
      </c>
      <c r="D9" s="295"/>
      <c r="E9" s="296"/>
    </row>
    <row r="10" spans="2:6" ht="36" customHeight="1" thickBot="1">
      <c r="B10" s="131" t="s">
        <v>176</v>
      </c>
      <c r="C10" s="328">
        <v>41026</v>
      </c>
      <c r="D10" s="136" t="s">
        <v>177</v>
      </c>
      <c r="E10" s="329">
        <v>41031</v>
      </c>
    </row>
    <row r="11" spans="2:6" ht="36" customHeight="1" thickBot="1">
      <c r="B11" s="131" t="s">
        <v>164</v>
      </c>
      <c r="C11" s="294" t="s">
        <v>175</v>
      </c>
      <c r="D11" s="295"/>
      <c r="E11" s="296"/>
    </row>
    <row r="12" spans="2:6" ht="36" customHeight="1" thickBot="1">
      <c r="B12" s="131" t="s">
        <v>163</v>
      </c>
      <c r="C12" s="294">
        <v>5</v>
      </c>
      <c r="D12" s="295"/>
      <c r="E12" s="296"/>
      <c r="F12" s="139" t="s">
        <v>174</v>
      </c>
    </row>
    <row r="13" spans="2:6" ht="36" customHeight="1" thickBot="1">
      <c r="B13" s="132" t="s">
        <v>165</v>
      </c>
      <c r="C13" s="205"/>
      <c r="D13" s="137" t="s">
        <v>166</v>
      </c>
      <c r="E13" s="206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3" t="s">
        <v>677</v>
      </c>
      <c r="D15" s="304"/>
      <c r="E15" s="305"/>
    </row>
    <row r="16" spans="2:6" ht="36" customHeight="1" thickBot="1">
      <c r="B16" s="131" t="s">
        <v>167</v>
      </c>
      <c r="C16" s="294"/>
      <c r="D16" s="295"/>
      <c r="E16" s="296"/>
    </row>
    <row r="17" spans="2:5" ht="36" customHeight="1" thickBot="1">
      <c r="B17" s="131" t="s">
        <v>168</v>
      </c>
      <c r="C17" s="294"/>
      <c r="D17" s="295"/>
      <c r="E17" s="296"/>
    </row>
    <row r="18" spans="2:5" ht="36" customHeight="1" thickBot="1">
      <c r="B18" s="131" t="s">
        <v>169</v>
      </c>
      <c r="C18" s="294"/>
      <c r="D18" s="295"/>
      <c r="E18" s="296"/>
    </row>
    <row r="19" spans="2:5" ht="36" customHeight="1" thickBot="1">
      <c r="B19" s="131" t="s">
        <v>170</v>
      </c>
      <c r="C19" s="294"/>
      <c r="D19" s="295"/>
      <c r="E19" s="296"/>
    </row>
    <row r="20" spans="2:5" ht="36" customHeight="1" thickBot="1">
      <c r="B20" s="131" t="s">
        <v>171</v>
      </c>
      <c r="C20" s="297"/>
      <c r="D20" s="298"/>
      <c r="E20" s="299"/>
    </row>
    <row r="21" spans="2:5" ht="36" customHeight="1" thickBot="1">
      <c r="B21" s="132" t="s">
        <v>172</v>
      </c>
      <c r="C21" s="300"/>
      <c r="D21" s="301"/>
      <c r="E21" s="302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7"/>
      <c r="D23" s="288"/>
      <c r="E23" s="289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0"/>
      <c r="D25" s="291"/>
      <c r="E25" s="292"/>
    </row>
    <row r="26" spans="2:5" ht="13.5" thickTop="1"/>
    <row r="27" spans="2:5">
      <c r="B27" s="293" t="s">
        <v>178</v>
      </c>
      <c r="C27" s="293"/>
      <c r="D27" s="293"/>
      <c r="E27" s="293"/>
    </row>
    <row r="28" spans="2:5" ht="36" customHeight="1">
      <c r="B28" s="293"/>
      <c r="C28" s="293"/>
      <c r="D28" s="293"/>
      <c r="E28" s="293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59" t="s">
        <v>218</v>
      </c>
      <c r="B37" s="259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59" t="s">
        <v>222</v>
      </c>
      <c r="B38" s="259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59" t="s">
        <v>225</v>
      </c>
      <c r="B39" s="259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59" t="s">
        <v>228</v>
      </c>
      <c r="B40" s="259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59" t="s">
        <v>231</v>
      </c>
      <c r="B41" s="259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59" t="s">
        <v>234</v>
      </c>
      <c r="B42" s="259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59" t="s">
        <v>236</v>
      </c>
      <c r="B43" s="259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59" t="s">
        <v>239</v>
      </c>
      <c r="B44" s="259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59" t="s">
        <v>242</v>
      </c>
      <c r="B45" s="259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59" t="s">
        <v>244</v>
      </c>
      <c r="B46" s="259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59" t="s">
        <v>247</v>
      </c>
      <c r="B47" s="259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59" t="s">
        <v>250</v>
      </c>
      <c r="B48" s="259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59" t="s">
        <v>252</v>
      </c>
      <c r="B49" s="259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59" t="s">
        <v>255</v>
      </c>
      <c r="B50" s="259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59" t="s">
        <v>258</v>
      </c>
      <c r="B51" s="259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59" t="s">
        <v>261</v>
      </c>
      <c r="B52" s="259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59" t="s">
        <v>263</v>
      </c>
      <c r="B53" s="259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59" t="s">
        <v>266</v>
      </c>
      <c r="B54" s="259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59" t="s">
        <v>269</v>
      </c>
      <c r="B55" s="259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59" t="s">
        <v>272</v>
      </c>
      <c r="B56" s="259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59" t="s">
        <v>275</v>
      </c>
      <c r="B57" s="259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59" t="s">
        <v>278</v>
      </c>
      <c r="B58" s="259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59" t="s">
        <v>281</v>
      </c>
      <c r="B59" s="259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59" t="s">
        <v>284</v>
      </c>
      <c r="B60" s="259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59" t="s">
        <v>286</v>
      </c>
      <c r="B61" s="259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59" t="s">
        <v>289</v>
      </c>
      <c r="B62" s="259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59" t="s">
        <v>292</v>
      </c>
      <c r="B63" s="259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59" t="s">
        <v>295</v>
      </c>
      <c r="B64" s="259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59" t="s">
        <v>297</v>
      </c>
      <c r="B65" s="259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59" t="s">
        <v>300</v>
      </c>
      <c r="B66" s="259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59" t="s">
        <v>303</v>
      </c>
      <c r="B67" s="259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59" t="s">
        <v>306</v>
      </c>
      <c r="B68" s="259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59" t="s">
        <v>309</v>
      </c>
      <c r="B69" s="259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59" t="s">
        <v>311</v>
      </c>
      <c r="B70" s="259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59" t="s">
        <v>313</v>
      </c>
      <c r="B71" s="259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59" t="s">
        <v>315</v>
      </c>
      <c r="B72" s="259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59" t="s">
        <v>318</v>
      </c>
      <c r="B73" s="259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59" t="s">
        <v>321</v>
      </c>
      <c r="B74" s="259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59" t="s">
        <v>324</v>
      </c>
      <c r="B75" s="259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59" t="s">
        <v>325</v>
      </c>
      <c r="B76" s="259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59" t="s">
        <v>327</v>
      </c>
      <c r="B77" s="259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59" t="s">
        <v>330</v>
      </c>
      <c r="B78" s="259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59" t="s">
        <v>333</v>
      </c>
      <c r="B79" s="259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59" t="s">
        <v>336</v>
      </c>
      <c r="B80" s="259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59" t="s">
        <v>339</v>
      </c>
      <c r="B81" s="259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59" t="s">
        <v>341</v>
      </c>
      <c r="B82" s="259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59" t="s">
        <v>344</v>
      </c>
      <c r="B83" s="259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59" t="s">
        <v>345</v>
      </c>
      <c r="B84" s="259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59" t="s">
        <v>348</v>
      </c>
      <c r="B85" s="259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59" t="s">
        <v>350</v>
      </c>
      <c r="B86" s="259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59" t="s">
        <v>353</v>
      </c>
      <c r="B87" s="259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59" t="s">
        <v>354</v>
      </c>
      <c r="B88" s="259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59" t="s">
        <v>356</v>
      </c>
      <c r="B89" s="259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59" t="s">
        <v>359</v>
      </c>
      <c r="B90" s="259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59" t="s">
        <v>361</v>
      </c>
      <c r="B91" s="259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59" t="s">
        <v>364</v>
      </c>
      <c r="B92" s="259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59" t="s">
        <v>367</v>
      </c>
      <c r="B93" s="259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59" t="s">
        <v>369</v>
      </c>
      <c r="B94" s="259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59" t="s">
        <v>371</v>
      </c>
      <c r="B95" s="259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59" t="s">
        <v>373</v>
      </c>
      <c r="B96" s="259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59" t="s">
        <v>375</v>
      </c>
      <c r="B97" s="259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59" t="s">
        <v>377</v>
      </c>
      <c r="B98" s="259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59" t="s">
        <v>380</v>
      </c>
      <c r="B99" s="259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59" t="s">
        <v>382</v>
      </c>
      <c r="B100" s="259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59" t="s">
        <v>385</v>
      </c>
      <c r="B101" s="259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59" t="s">
        <v>388</v>
      </c>
      <c r="B102" s="259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59" t="s">
        <v>390</v>
      </c>
      <c r="B103" s="259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59" t="s">
        <v>392</v>
      </c>
      <c r="B104" s="259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59" t="s">
        <v>395</v>
      </c>
      <c r="B105" s="259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59" t="s">
        <v>398</v>
      </c>
      <c r="B106" s="259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59" t="s">
        <v>400</v>
      </c>
      <c r="B107" s="259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59" t="s">
        <v>402</v>
      </c>
      <c r="B108" s="259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59" t="s">
        <v>404</v>
      </c>
      <c r="B109" s="259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59" t="s">
        <v>407</v>
      </c>
      <c r="B110" s="259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59" t="s">
        <v>408</v>
      </c>
      <c r="B111" s="259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59" t="s">
        <v>410</v>
      </c>
      <c r="B112" s="259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59" t="s">
        <v>413</v>
      </c>
      <c r="B113" s="259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59" t="s">
        <v>416</v>
      </c>
      <c r="B114" s="259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59" t="s">
        <v>418</v>
      </c>
      <c r="B115" s="259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59" t="s">
        <v>420</v>
      </c>
      <c r="B116" s="259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59" t="s">
        <v>422</v>
      </c>
      <c r="B117" s="259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59" t="s">
        <v>424</v>
      </c>
      <c r="B118" s="259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59" t="s">
        <v>426</v>
      </c>
      <c r="B119" s="259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59" t="s">
        <v>428</v>
      </c>
      <c r="B120" s="259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59" t="s">
        <v>429</v>
      </c>
      <c r="B121" s="259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59" t="s">
        <v>431</v>
      </c>
      <c r="B122" s="259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59" t="s">
        <v>432</v>
      </c>
      <c r="B123" s="259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59" t="s">
        <v>434</v>
      </c>
      <c r="B124" s="259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59" t="s">
        <v>436</v>
      </c>
      <c r="B125" s="259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59" t="s">
        <v>438</v>
      </c>
      <c r="B126" s="259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59" t="s">
        <v>441</v>
      </c>
      <c r="B127" s="259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59" t="s">
        <v>444</v>
      </c>
      <c r="B128" s="259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59" t="s">
        <v>446</v>
      </c>
      <c r="B129" s="259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59" t="s">
        <v>449</v>
      </c>
      <c r="B130" s="259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59" t="s">
        <v>451</v>
      </c>
      <c r="B131" s="259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59" t="s">
        <v>455</v>
      </c>
      <c r="B132" s="259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59" t="s">
        <v>457</v>
      </c>
      <c r="B133" s="259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59" t="s">
        <v>460</v>
      </c>
      <c r="B134" s="259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59" t="s">
        <v>463</v>
      </c>
      <c r="B135" s="259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59" t="s">
        <v>466</v>
      </c>
      <c r="B136" s="259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59" t="s">
        <v>469</v>
      </c>
      <c r="B137" s="259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59" t="s">
        <v>472</v>
      </c>
      <c r="B138" s="259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59" t="s">
        <v>475</v>
      </c>
      <c r="B139" s="259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59" t="s">
        <v>477</v>
      </c>
      <c r="B140" s="259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59" t="s">
        <v>479</v>
      </c>
      <c r="B141" s="259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59" t="s">
        <v>481</v>
      </c>
      <c r="B142" s="259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59" t="s">
        <v>483</v>
      </c>
      <c r="B143" s="259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59" t="s">
        <v>485</v>
      </c>
      <c r="B144" s="259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59" t="s">
        <v>487</v>
      </c>
      <c r="B145" s="259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59" t="s">
        <v>489</v>
      </c>
      <c r="B146" s="259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59" t="s">
        <v>491</v>
      </c>
      <c r="B147" s="259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59" t="s">
        <v>493</v>
      </c>
      <c r="B148" s="259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59" t="s">
        <v>496</v>
      </c>
      <c r="B149" s="259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59" t="s">
        <v>499</v>
      </c>
      <c r="B150" s="259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59" t="s">
        <v>500</v>
      </c>
      <c r="B151" s="259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59" t="s">
        <v>503</v>
      </c>
      <c r="B152" s="259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59" t="s">
        <v>505</v>
      </c>
      <c r="B153" s="259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59" t="s">
        <v>508</v>
      </c>
      <c r="B154" s="259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59" t="s">
        <v>511</v>
      </c>
      <c r="B155" s="259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59" t="s">
        <v>514</v>
      </c>
      <c r="B156" s="259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59" t="s">
        <v>517</v>
      </c>
      <c r="B157" s="259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59" t="s">
        <v>520</v>
      </c>
      <c r="B158" s="259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59" t="s">
        <v>523</v>
      </c>
      <c r="B159" s="259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59" t="s">
        <v>526</v>
      </c>
      <c r="B160" s="259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59" t="s">
        <v>529</v>
      </c>
      <c r="B161" s="259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59" t="s">
        <v>532</v>
      </c>
      <c r="B162" s="259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59" t="s">
        <v>535</v>
      </c>
      <c r="B163" s="259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59" t="s">
        <v>538</v>
      </c>
      <c r="B164" s="259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59" t="s">
        <v>540</v>
      </c>
      <c r="B165" s="259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59" t="s">
        <v>543</v>
      </c>
      <c r="B166" s="259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59" t="s">
        <v>546</v>
      </c>
      <c r="B167" s="259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59" t="s">
        <v>549</v>
      </c>
      <c r="B168" s="259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59" t="s">
        <v>552</v>
      </c>
      <c r="B169" s="259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59" t="s">
        <v>555</v>
      </c>
      <c r="B170" s="259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59" t="s">
        <v>558</v>
      </c>
      <c r="B171" s="259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59" t="s">
        <v>561</v>
      </c>
      <c r="B172" s="259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59" t="s">
        <v>563</v>
      </c>
      <c r="B173" s="259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59" t="s">
        <v>565</v>
      </c>
      <c r="B174" s="259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59" t="s">
        <v>567</v>
      </c>
      <c r="B175" s="259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59" t="s">
        <v>569</v>
      </c>
      <c r="B176" s="259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59" t="s">
        <v>572</v>
      </c>
      <c r="B177" s="259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59" t="s">
        <v>574</v>
      </c>
      <c r="B178" s="259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59" t="s">
        <v>576</v>
      </c>
      <c r="B179" s="259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59" t="s">
        <v>578</v>
      </c>
      <c r="B180" s="259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59" t="s">
        <v>580</v>
      </c>
      <c r="B181" s="259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59" t="s">
        <v>582</v>
      </c>
      <c r="B182" s="259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59" t="s">
        <v>584</v>
      </c>
      <c r="B183" s="259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59" t="s">
        <v>587</v>
      </c>
      <c r="B184" s="259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59" t="s">
        <v>590</v>
      </c>
      <c r="B185" s="259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59" t="s">
        <v>593</v>
      </c>
      <c r="B186" s="259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59" t="s">
        <v>596</v>
      </c>
      <c r="B187" s="259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59" t="s">
        <v>599</v>
      </c>
      <c r="B188" s="259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59" t="s">
        <v>601</v>
      </c>
      <c r="B189" s="259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59" t="s">
        <v>605</v>
      </c>
      <c r="B190" s="259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59" t="s">
        <v>607</v>
      </c>
      <c r="B191" s="259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59" t="s">
        <v>609</v>
      </c>
      <c r="B192" s="259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59" t="s">
        <v>611</v>
      </c>
      <c r="B193" s="259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59" t="s">
        <v>613</v>
      </c>
      <c r="B194" s="259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59" t="s">
        <v>615</v>
      </c>
      <c r="B195" s="259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59" t="s">
        <v>617</v>
      </c>
      <c r="B196" s="259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59" t="s">
        <v>619</v>
      </c>
      <c r="B197" s="259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59" t="s">
        <v>620</v>
      </c>
      <c r="B198" s="259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59" t="s">
        <v>621</v>
      </c>
      <c r="B199" s="259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59" t="s">
        <v>622</v>
      </c>
      <c r="B200" s="259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59" t="s">
        <v>623</v>
      </c>
      <c r="B201" s="259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59" t="s">
        <v>624</v>
      </c>
      <c r="B202" s="259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59" t="s">
        <v>625</v>
      </c>
      <c r="B203" s="259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59" t="s">
        <v>626</v>
      </c>
      <c r="B204" s="259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59" t="s">
        <v>627</v>
      </c>
      <c r="B205" s="259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59" t="s">
        <v>628</v>
      </c>
      <c r="B206" s="259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59" t="s">
        <v>630</v>
      </c>
      <c r="B207" s="259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59" t="s">
        <v>634</v>
      </c>
      <c r="B208" s="259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59" t="s">
        <v>637</v>
      </c>
      <c r="B209" s="259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59" t="s">
        <v>640</v>
      </c>
      <c r="B210" s="259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59" t="s">
        <v>643</v>
      </c>
      <c r="B211" s="259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59" t="s">
        <v>646</v>
      </c>
      <c r="B212" s="259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59" t="s">
        <v>649</v>
      </c>
      <c r="B213" s="259" t="s">
        <v>650</v>
      </c>
      <c r="C213" s="129" t="str">
        <f t="shared" si="2"/>
        <v>12-906    GRAN PREMIO SENIOR FEMENINO (PUNT)</v>
      </c>
    </row>
    <row r="214" spans="1:5" hidden="1" outlineLevel="1">
      <c r="A214" s="259" t="s">
        <v>652</v>
      </c>
      <c r="B214" s="259" t="s">
        <v>653</v>
      </c>
      <c r="C214" s="129" t="str">
        <f t="shared" si="2"/>
        <v>12-907    Cº ESPAÑA SENIOR DOBLE FEMENINO</v>
      </c>
    </row>
    <row r="215" spans="1:5" hidden="1" outlineLevel="1">
      <c r="A215" s="259" t="s">
        <v>655</v>
      </c>
      <c r="B215" s="259" t="s">
        <v>656</v>
      </c>
      <c r="C215" s="129" t="str">
        <f t="shared" si="2"/>
        <v>12-908    BRITISH LADIES SENIOR</v>
      </c>
    </row>
    <row r="216" spans="1:5" hidden="1" outlineLevel="1">
      <c r="A216" s="259" t="s">
        <v>658</v>
      </c>
      <c r="B216" s="259" t="s">
        <v>659</v>
      </c>
      <c r="C216" s="129" t="str">
        <f t="shared" si="2"/>
        <v>12-909    Cº INTERNACIONAL DE ESPAÑA SENIOR FEMENI</v>
      </c>
    </row>
    <row r="217" spans="1:5" hidden="1" outlineLevel="1">
      <c r="A217" s="259" t="s">
        <v>661</v>
      </c>
      <c r="B217" s="259" t="s">
        <v>662</v>
      </c>
      <c r="C217" s="129" t="str">
        <f t="shared" si="2"/>
        <v>12-910    Cº DE EUROPA INDIVIDUAL SENIOR FEMENINO</v>
      </c>
    </row>
    <row r="218" spans="1:5" hidden="1" outlineLevel="1">
      <c r="A218" s="259" t="s">
        <v>663</v>
      </c>
      <c r="B218" s="259" t="s">
        <v>664</v>
      </c>
    </row>
    <row r="219" spans="1:5" hidden="1" outlineLevel="1">
      <c r="A219" s="259" t="s">
        <v>666</v>
      </c>
      <c r="B219" s="259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>
        <f>Liquidacion!D7</f>
        <v>0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>
        <f>Liquidacion!D13</f>
        <v>0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6" t="s">
        <v>20</v>
      </c>
      <c r="C15" s="307"/>
      <c r="D15" s="306" t="s">
        <v>11</v>
      </c>
      <c r="E15" s="307"/>
      <c r="F15" s="306" t="s">
        <v>21</v>
      </c>
      <c r="G15" s="307"/>
      <c r="H15" s="306" t="s">
        <v>22</v>
      </c>
      <c r="I15" s="307"/>
    </row>
    <row r="16" spans="2:9" ht="13.5" thickBot="1">
      <c r="B16" s="224" t="s">
        <v>24</v>
      </c>
      <c r="C16" s="225" t="s">
        <v>23</v>
      </c>
      <c r="D16" s="226" t="s">
        <v>24</v>
      </c>
      <c r="E16" s="225" t="s">
        <v>23</v>
      </c>
      <c r="F16" s="226" t="s">
        <v>24</v>
      </c>
      <c r="G16" s="225" t="s">
        <v>23</v>
      </c>
      <c r="H16" s="226" t="s">
        <v>24</v>
      </c>
      <c r="I16" s="225" t="s">
        <v>23</v>
      </c>
    </row>
    <row r="17" spans="1:9" ht="14.25" thickTop="1" thickBot="1">
      <c r="A17" s="78" t="s">
        <v>18</v>
      </c>
      <c r="B17" s="246">
        <f>SUM(B18:B58)</f>
        <v>0</v>
      </c>
      <c r="C17" s="247">
        <f t="shared" ref="C17:I17" si="0">SUM(C18:C58)</f>
        <v>0</v>
      </c>
      <c r="D17" s="246">
        <f t="shared" si="0"/>
        <v>0</v>
      </c>
      <c r="E17" s="247">
        <f t="shared" si="0"/>
        <v>0</v>
      </c>
      <c r="F17" s="246">
        <f t="shared" si="0"/>
        <v>0</v>
      </c>
      <c r="G17" s="247">
        <f t="shared" si="0"/>
        <v>0</v>
      </c>
      <c r="H17" s="246">
        <f t="shared" si="0"/>
        <v>0</v>
      </c>
      <c r="I17" s="247">
        <f t="shared" si="0"/>
        <v>0</v>
      </c>
    </row>
    <row r="18" spans="1:9" ht="13.5" thickTop="1">
      <c r="A18" s="78">
        <v>1</v>
      </c>
      <c r="B18" s="227"/>
      <c r="C18" s="251"/>
      <c r="D18" s="227"/>
      <c r="E18" s="251"/>
      <c r="F18" s="227"/>
      <c r="G18" s="251"/>
      <c r="H18" s="227"/>
      <c r="I18" s="251"/>
    </row>
    <row r="19" spans="1:9">
      <c r="A19" s="78">
        <v>2</v>
      </c>
      <c r="B19" s="228"/>
      <c r="C19" s="251"/>
      <c r="D19" s="228"/>
      <c r="E19" s="251"/>
      <c r="F19" s="228"/>
      <c r="G19" s="251"/>
      <c r="H19" s="228"/>
      <c r="I19" s="251"/>
    </row>
    <row r="20" spans="1:9">
      <c r="A20" s="78">
        <v>3</v>
      </c>
      <c r="B20" s="228"/>
      <c r="C20" s="251"/>
      <c r="D20" s="228"/>
      <c r="E20" s="251"/>
      <c r="F20" s="228"/>
      <c r="G20" s="251"/>
      <c r="H20" s="228"/>
      <c r="I20" s="251"/>
    </row>
    <row r="21" spans="1:9">
      <c r="A21" s="78">
        <v>4</v>
      </c>
      <c r="B21" s="228"/>
      <c r="C21" s="251"/>
      <c r="D21" s="228"/>
      <c r="E21" s="251"/>
      <c r="F21" s="228"/>
      <c r="G21" s="251"/>
      <c r="H21" s="228"/>
      <c r="I21" s="251"/>
    </row>
    <row r="22" spans="1:9">
      <c r="A22" s="78">
        <v>5</v>
      </c>
      <c r="B22" s="228"/>
      <c r="C22" s="251"/>
      <c r="D22" s="228"/>
      <c r="E22" s="251"/>
      <c r="F22" s="228"/>
      <c r="G22" s="251"/>
      <c r="H22" s="228"/>
      <c r="I22" s="251"/>
    </row>
    <row r="23" spans="1:9">
      <c r="A23" s="78">
        <v>6</v>
      </c>
      <c r="B23" s="228"/>
      <c r="C23" s="251"/>
      <c r="D23" s="228"/>
      <c r="E23" s="251"/>
      <c r="F23" s="228"/>
      <c r="G23" s="251"/>
      <c r="H23" s="228"/>
      <c r="I23" s="251"/>
    </row>
    <row r="24" spans="1:9">
      <c r="A24" s="78">
        <v>7</v>
      </c>
      <c r="B24" s="228"/>
      <c r="C24" s="251"/>
      <c r="D24" s="228"/>
      <c r="E24" s="251"/>
      <c r="F24" s="228"/>
      <c r="G24" s="251"/>
      <c r="H24" s="228"/>
      <c r="I24" s="251"/>
    </row>
    <row r="25" spans="1:9">
      <c r="A25" s="78">
        <v>8</v>
      </c>
      <c r="B25" s="228"/>
      <c r="C25" s="251"/>
      <c r="D25" s="228"/>
      <c r="E25" s="251"/>
      <c r="F25" s="228"/>
      <c r="G25" s="251"/>
      <c r="H25" s="228"/>
      <c r="I25" s="251"/>
    </row>
    <row r="26" spans="1:9">
      <c r="A26" s="78">
        <v>9</v>
      </c>
      <c r="B26" s="228"/>
      <c r="C26" s="251"/>
      <c r="D26" s="228"/>
      <c r="E26" s="251"/>
      <c r="F26" s="228"/>
      <c r="G26" s="251"/>
      <c r="H26" s="228"/>
      <c r="I26" s="251"/>
    </row>
    <row r="27" spans="1:9">
      <c r="A27" s="78">
        <f>A26+1</f>
        <v>10</v>
      </c>
      <c r="B27" s="228"/>
      <c r="C27" s="251"/>
      <c r="D27" s="228"/>
      <c r="E27" s="251"/>
      <c r="F27" s="228"/>
      <c r="G27" s="251"/>
      <c r="H27" s="228"/>
      <c r="I27" s="251"/>
    </row>
    <row r="28" spans="1:9">
      <c r="A28" s="78">
        <f t="shared" ref="A28:A58" si="1">A27+1</f>
        <v>11</v>
      </c>
      <c r="B28" s="228"/>
      <c r="C28" s="251"/>
      <c r="D28" s="228"/>
      <c r="E28" s="251"/>
      <c r="F28" s="228"/>
      <c r="G28" s="251"/>
      <c r="H28" s="228"/>
      <c r="I28" s="251"/>
    </row>
    <row r="29" spans="1:9">
      <c r="A29" s="78">
        <f t="shared" si="1"/>
        <v>12</v>
      </c>
      <c r="B29" s="228"/>
      <c r="C29" s="251"/>
      <c r="D29" s="228"/>
      <c r="E29" s="251"/>
      <c r="F29" s="228"/>
      <c r="G29" s="251"/>
      <c r="H29" s="228"/>
      <c r="I29" s="251"/>
    </row>
    <row r="30" spans="1:9">
      <c r="A30" s="78">
        <f t="shared" si="1"/>
        <v>13</v>
      </c>
      <c r="B30" s="228"/>
      <c r="C30" s="251"/>
      <c r="D30" s="228"/>
      <c r="E30" s="251"/>
      <c r="F30" s="228"/>
      <c r="G30" s="251"/>
      <c r="H30" s="228"/>
      <c r="I30" s="251"/>
    </row>
    <row r="31" spans="1:9">
      <c r="A31" s="78">
        <f t="shared" si="1"/>
        <v>14</v>
      </c>
      <c r="B31" s="228"/>
      <c r="C31" s="251"/>
      <c r="D31" s="228"/>
      <c r="E31" s="251"/>
      <c r="F31" s="228"/>
      <c r="G31" s="251"/>
      <c r="H31" s="228"/>
      <c r="I31" s="251"/>
    </row>
    <row r="32" spans="1:9">
      <c r="A32" s="78">
        <f t="shared" si="1"/>
        <v>15</v>
      </c>
      <c r="B32" s="228"/>
      <c r="C32" s="251"/>
      <c r="D32" s="228"/>
      <c r="E32" s="251"/>
      <c r="F32" s="228"/>
      <c r="G32" s="251"/>
      <c r="H32" s="228"/>
      <c r="I32" s="251"/>
    </row>
    <row r="33" spans="1:9">
      <c r="A33" s="78">
        <f t="shared" si="1"/>
        <v>16</v>
      </c>
      <c r="B33" s="228"/>
      <c r="C33" s="251"/>
      <c r="D33" s="228"/>
      <c r="E33" s="251"/>
      <c r="F33" s="228"/>
      <c r="G33" s="251"/>
      <c r="H33" s="228"/>
      <c r="I33" s="251"/>
    </row>
    <row r="34" spans="1:9">
      <c r="A34" s="78">
        <f t="shared" si="1"/>
        <v>17</v>
      </c>
      <c r="B34" s="228"/>
      <c r="C34" s="251"/>
      <c r="D34" s="228"/>
      <c r="E34" s="251"/>
      <c r="F34" s="228"/>
      <c r="G34" s="251"/>
      <c r="H34" s="228"/>
      <c r="I34" s="251"/>
    </row>
    <row r="35" spans="1:9">
      <c r="A35" s="78">
        <f t="shared" si="1"/>
        <v>18</v>
      </c>
      <c r="B35" s="228"/>
      <c r="C35" s="251"/>
      <c r="D35" s="228"/>
      <c r="E35" s="251"/>
      <c r="F35" s="228"/>
      <c r="G35" s="251"/>
      <c r="H35" s="228"/>
      <c r="I35" s="251"/>
    </row>
    <row r="36" spans="1:9">
      <c r="A36" s="78">
        <f t="shared" si="1"/>
        <v>19</v>
      </c>
      <c r="B36" s="228"/>
      <c r="C36" s="251"/>
      <c r="D36" s="228"/>
      <c r="E36" s="251"/>
      <c r="F36" s="228"/>
      <c r="G36" s="251"/>
      <c r="H36" s="228"/>
      <c r="I36" s="251"/>
    </row>
    <row r="37" spans="1:9">
      <c r="A37" s="78">
        <f t="shared" si="1"/>
        <v>20</v>
      </c>
      <c r="B37" s="228"/>
      <c r="C37" s="251"/>
      <c r="D37" s="228"/>
      <c r="E37" s="251"/>
      <c r="F37" s="228"/>
      <c r="G37" s="251"/>
      <c r="H37" s="228"/>
      <c r="I37" s="251"/>
    </row>
    <row r="38" spans="1:9">
      <c r="A38" s="78">
        <f t="shared" si="1"/>
        <v>21</v>
      </c>
      <c r="B38" s="228"/>
      <c r="C38" s="251"/>
      <c r="D38" s="228"/>
      <c r="E38" s="251"/>
      <c r="F38" s="228"/>
      <c r="G38" s="251"/>
      <c r="H38" s="228"/>
      <c r="I38" s="251"/>
    </row>
    <row r="39" spans="1:9">
      <c r="A39" s="78">
        <f t="shared" si="1"/>
        <v>22</v>
      </c>
      <c r="B39" s="228"/>
      <c r="C39" s="251"/>
      <c r="D39" s="228"/>
      <c r="E39" s="251"/>
      <c r="F39" s="228"/>
      <c r="G39" s="251"/>
      <c r="H39" s="228"/>
      <c r="I39" s="251"/>
    </row>
    <row r="40" spans="1:9">
      <c r="A40" s="78">
        <f t="shared" si="1"/>
        <v>23</v>
      </c>
      <c r="B40" s="228"/>
      <c r="C40" s="251"/>
      <c r="D40" s="228"/>
      <c r="E40" s="251"/>
      <c r="F40" s="228"/>
      <c r="G40" s="251"/>
      <c r="H40" s="229"/>
      <c r="I40" s="251"/>
    </row>
    <row r="41" spans="1:9">
      <c r="A41" s="78">
        <f t="shared" si="1"/>
        <v>24</v>
      </c>
      <c r="B41" s="228"/>
      <c r="C41" s="251"/>
      <c r="D41" s="228"/>
      <c r="E41" s="251"/>
      <c r="F41" s="228"/>
      <c r="G41" s="251"/>
      <c r="H41" s="229"/>
      <c r="I41" s="251"/>
    </row>
    <row r="42" spans="1:9">
      <c r="A42" s="78">
        <f t="shared" si="1"/>
        <v>25</v>
      </c>
      <c r="B42" s="228"/>
      <c r="C42" s="251"/>
      <c r="D42" s="228"/>
      <c r="E42" s="251"/>
      <c r="F42" s="229"/>
      <c r="G42" s="251"/>
      <c r="H42" s="229"/>
      <c r="I42" s="251"/>
    </row>
    <row r="43" spans="1:9">
      <c r="A43" s="78">
        <f t="shared" si="1"/>
        <v>26</v>
      </c>
      <c r="B43" s="228"/>
      <c r="C43" s="251"/>
      <c r="D43" s="228"/>
      <c r="E43" s="251"/>
      <c r="F43" s="229"/>
      <c r="G43" s="251"/>
      <c r="H43" s="229"/>
      <c r="I43" s="251"/>
    </row>
    <row r="44" spans="1:9">
      <c r="A44" s="78">
        <f t="shared" si="1"/>
        <v>27</v>
      </c>
      <c r="B44" s="228"/>
      <c r="C44" s="251"/>
      <c r="D44" s="228"/>
      <c r="E44" s="251"/>
      <c r="F44" s="229"/>
      <c r="G44" s="251"/>
      <c r="H44" s="229"/>
      <c r="I44" s="251"/>
    </row>
    <row r="45" spans="1:9">
      <c r="A45" s="78">
        <f t="shared" si="1"/>
        <v>28</v>
      </c>
      <c r="B45" s="228"/>
      <c r="C45" s="251"/>
      <c r="D45" s="228"/>
      <c r="E45" s="251"/>
      <c r="F45" s="229"/>
      <c r="G45" s="251"/>
      <c r="H45" s="229"/>
      <c r="I45" s="251"/>
    </row>
    <row r="46" spans="1:9">
      <c r="A46" s="78">
        <f t="shared" si="1"/>
        <v>29</v>
      </c>
      <c r="B46" s="228"/>
      <c r="C46" s="251"/>
      <c r="D46" s="228"/>
      <c r="E46" s="251"/>
      <c r="F46" s="229"/>
      <c r="G46" s="251"/>
      <c r="H46" s="229"/>
      <c r="I46" s="251"/>
    </row>
    <row r="47" spans="1:9">
      <c r="A47" s="78">
        <f t="shared" si="1"/>
        <v>30</v>
      </c>
      <c r="B47" s="229"/>
      <c r="C47" s="251"/>
      <c r="D47" s="228"/>
      <c r="E47" s="251"/>
      <c r="F47" s="229"/>
      <c r="G47" s="251"/>
      <c r="H47" s="229"/>
      <c r="I47" s="251"/>
    </row>
    <row r="48" spans="1:9">
      <c r="A48" s="78">
        <f t="shared" si="1"/>
        <v>31</v>
      </c>
      <c r="B48" s="229"/>
      <c r="C48" s="251"/>
      <c r="D48" s="228"/>
      <c r="E48" s="251"/>
      <c r="F48" s="229"/>
      <c r="G48" s="251"/>
      <c r="H48" s="229"/>
      <c r="I48" s="251"/>
    </row>
    <row r="49" spans="1:9">
      <c r="A49" s="78">
        <f t="shared" si="1"/>
        <v>32</v>
      </c>
      <c r="B49" s="229"/>
      <c r="C49" s="251"/>
      <c r="D49" s="228"/>
      <c r="E49" s="251"/>
      <c r="F49" s="229"/>
      <c r="G49" s="251"/>
      <c r="H49" s="229"/>
      <c r="I49" s="251"/>
    </row>
    <row r="50" spans="1:9">
      <c r="A50" s="78">
        <f t="shared" si="1"/>
        <v>33</v>
      </c>
      <c r="B50" s="229"/>
      <c r="C50" s="251"/>
      <c r="D50" s="228"/>
      <c r="E50" s="251"/>
      <c r="F50" s="229"/>
      <c r="G50" s="251"/>
      <c r="H50" s="229"/>
      <c r="I50" s="251"/>
    </row>
    <row r="51" spans="1:9">
      <c r="A51" s="78">
        <f t="shared" si="1"/>
        <v>34</v>
      </c>
      <c r="B51" s="229"/>
      <c r="C51" s="251"/>
      <c r="D51" s="228"/>
      <c r="E51" s="251"/>
      <c r="F51" s="229"/>
      <c r="G51" s="251"/>
      <c r="H51" s="229"/>
      <c r="I51" s="251"/>
    </row>
    <row r="52" spans="1:9">
      <c r="A52" s="78">
        <f t="shared" si="1"/>
        <v>35</v>
      </c>
      <c r="B52" s="229"/>
      <c r="C52" s="251"/>
      <c r="D52" s="229"/>
      <c r="E52" s="251"/>
      <c r="F52" s="229"/>
      <c r="G52" s="251"/>
      <c r="H52" s="229"/>
      <c r="I52" s="251"/>
    </row>
    <row r="53" spans="1:9">
      <c r="A53" s="78">
        <f t="shared" si="1"/>
        <v>36</v>
      </c>
      <c r="B53" s="229"/>
      <c r="C53" s="251"/>
      <c r="D53" s="229"/>
      <c r="E53" s="251"/>
      <c r="F53" s="229"/>
      <c r="G53" s="251"/>
      <c r="H53" s="229"/>
      <c r="I53" s="251"/>
    </row>
    <row r="54" spans="1:9">
      <c r="A54" s="78">
        <f t="shared" si="1"/>
        <v>37</v>
      </c>
      <c r="B54" s="229"/>
      <c r="C54" s="251"/>
      <c r="D54" s="229"/>
      <c r="E54" s="251"/>
      <c r="F54" s="229"/>
      <c r="G54" s="251"/>
      <c r="H54" s="229"/>
      <c r="I54" s="251"/>
    </row>
    <row r="55" spans="1:9">
      <c r="A55" s="78">
        <f t="shared" si="1"/>
        <v>38</v>
      </c>
      <c r="B55" s="229"/>
      <c r="C55" s="251"/>
      <c r="D55" s="229"/>
      <c r="E55" s="251"/>
      <c r="F55" s="229"/>
      <c r="G55" s="251"/>
      <c r="H55" s="229"/>
      <c r="I55" s="251"/>
    </row>
    <row r="56" spans="1:9">
      <c r="A56" s="78">
        <f t="shared" si="1"/>
        <v>39</v>
      </c>
      <c r="B56" s="229"/>
      <c r="C56" s="251"/>
      <c r="D56" s="229"/>
      <c r="E56" s="251"/>
      <c r="F56" s="229"/>
      <c r="G56" s="251"/>
      <c r="H56" s="229"/>
      <c r="I56" s="251"/>
    </row>
    <row r="57" spans="1:9">
      <c r="A57" s="78">
        <f t="shared" si="1"/>
        <v>40</v>
      </c>
      <c r="B57" s="229"/>
      <c r="C57" s="251"/>
      <c r="D57" s="229"/>
      <c r="E57" s="251"/>
      <c r="F57" s="229"/>
      <c r="G57" s="251"/>
      <c r="H57" s="229"/>
      <c r="I57" s="251"/>
    </row>
    <row r="58" spans="1:9">
      <c r="A58" s="78">
        <f t="shared" si="1"/>
        <v>41</v>
      </c>
      <c r="B58" s="229"/>
      <c r="C58" s="251"/>
      <c r="D58" s="229"/>
      <c r="E58" s="251"/>
      <c r="F58" s="229"/>
      <c r="G58" s="251"/>
      <c r="H58" s="229"/>
      <c r="I58" s="251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08" t="s">
        <v>98</v>
      </c>
      <c r="C5" s="308"/>
      <c r="D5" s="308"/>
      <c r="E5" s="308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09" t="s">
        <v>72</v>
      </c>
      <c r="D8" s="309"/>
      <c r="E8" s="309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09" t="e">
        <f>VLOOKUP(Liquidacion!D7,Datos!$A$1:$AN$184,3,FALSE)</f>
        <v>#N/A</v>
      </c>
      <c r="D10" s="309"/>
      <c r="E10" s="309"/>
      <c r="H10" s="141">
        <f>Liquidacion!D7</f>
        <v>0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09" t="e">
        <f>CONCATENATE("GOLF"," - ",(VLOOKUP(Liquidacion!D7,Datos!$A$1:$AN$184,4,FALSE)))</f>
        <v>#N/A</v>
      </c>
      <c r="D12" s="309"/>
      <c r="E12" s="309"/>
      <c r="H12" s="141" t="s">
        <v>134</v>
      </c>
      <c r="I12" s="141" t="e">
        <f>LEFT(Liquidacion!H7,3)</f>
        <v>#N/A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09">
        <f>Liquidacion!D7</f>
        <v>0</v>
      </c>
      <c r="D14" s="309"/>
      <c r="E14" s="309"/>
      <c r="G14" s="54">
        <f>Liquidacion!D7</f>
        <v>0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3" t="s">
        <v>137</v>
      </c>
      <c r="D17" s="252" t="e">
        <f>Liquidacion!E11</f>
        <v>#N/A</v>
      </c>
      <c r="E17" s="252" t="e">
        <f>Liquidacion!F11</f>
        <v>#N/A</v>
      </c>
      <c r="F17" s="55" t="e">
        <f>Liquidacion!E11</f>
        <v>#N/A</v>
      </c>
    </row>
    <row r="18" spans="1:7" ht="18" customHeight="1">
      <c r="A18" s="50"/>
      <c r="C18" s="213" t="s">
        <v>138</v>
      </c>
      <c r="D18" s="320">
        <f>Liquidacion!H11</f>
        <v>0</v>
      </c>
      <c r="E18" s="312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 t="e">
        <f>Liquidacion!E11</f>
        <v>#N/A</v>
      </c>
      <c r="E19" s="58"/>
      <c r="F19" s="55"/>
    </row>
    <row r="20" spans="1:7" ht="18" customHeight="1">
      <c r="A20" s="50" t="s">
        <v>69</v>
      </c>
      <c r="C20" s="213" t="s">
        <v>137</v>
      </c>
      <c r="D20" s="312" t="e">
        <f>Liquidacion!E9</f>
        <v>#N/A</v>
      </c>
      <c r="E20" s="312"/>
      <c r="F20" s="55"/>
      <c r="G20" s="33" t="s">
        <v>104</v>
      </c>
    </row>
    <row r="21" spans="1:7" ht="18" customHeight="1">
      <c r="A21" s="50"/>
      <c r="C21" s="213" t="s">
        <v>139</v>
      </c>
      <c r="D21" s="312">
        <f>Liquidacion!H9</f>
        <v>0</v>
      </c>
      <c r="E21" s="312"/>
      <c r="F21" s="55"/>
      <c r="G21" s="33" t="s">
        <v>105</v>
      </c>
    </row>
    <row r="22" spans="1:7" ht="18" customHeight="1">
      <c r="A22" s="50"/>
      <c r="C22" s="59" t="e">
        <f>Liquidacion!E9</f>
        <v>#N/A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4" t="e">
        <f>VLOOKUP(Liquidacion!D7,Datos!$A$1:$AU$184,13,FALSE)</f>
        <v>#N/A</v>
      </c>
      <c r="E25" s="11">
        <f>COUNTIF(C26:C35,"&lt;&gt;0")</f>
        <v>0</v>
      </c>
    </row>
    <row r="26" spans="1:7" ht="18" customHeight="1">
      <c r="A26" s="62" t="e">
        <f>IF(Liquidacion!H7="CTAM","HOMBRES",IF(Liquidacion!H7="BLUME MASCULINO","HOMBRES",IF(Liquidacion!H7="ctj MASCULINO","HOMBRES","MUJERES")))</f>
        <v>#N/A</v>
      </c>
      <c r="C26" s="65">
        <f>Liquidacion!D15</f>
        <v>0</v>
      </c>
      <c r="D26" s="65"/>
      <c r="E26" s="65"/>
    </row>
    <row r="27" spans="1:7" ht="18" customHeight="1">
      <c r="A27" s="50"/>
      <c r="C27" s="65">
        <f>Liquidacion!D16</f>
        <v>0</v>
      </c>
      <c r="D27" s="65"/>
      <c r="E27" s="65"/>
    </row>
    <row r="28" spans="1:7" ht="18" customHeight="1">
      <c r="A28" s="50"/>
      <c r="C28" s="65">
        <f>Liquidacion!D17</f>
        <v>0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4" t="e">
        <f>VLOOKUP(Liquidacion!D7,Datos!$A$1:$AU$184,8,FALSE)</f>
        <v>#N/A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0"/>
      <c r="E43" s="67"/>
    </row>
    <row r="44" spans="1:7" ht="18" customHeight="1">
      <c r="A44" s="50"/>
      <c r="C44" s="63" t="s">
        <v>57</v>
      </c>
      <c r="D44" s="230"/>
      <c r="E44" s="230"/>
    </row>
    <row r="45" spans="1:7" ht="18" customHeight="1">
      <c r="A45" s="50"/>
      <c r="C45" s="63" t="s">
        <v>58</v>
      </c>
      <c r="D45" s="254" t="e">
        <f>VLOOKUP(Liquidacion!D7,Datos!$A$1:$AU$184,10,FALSE)</f>
        <v>#N/A</v>
      </c>
      <c r="E45" s="258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6"/>
      <c r="D51" s="316"/>
      <c r="E51" s="316"/>
    </row>
    <row r="52" spans="1:7" ht="18" customHeight="1">
      <c r="A52" s="50"/>
      <c r="C52" s="316"/>
      <c r="D52" s="316"/>
      <c r="E52" s="316"/>
    </row>
    <row r="53" spans="1:7" ht="18" customHeight="1">
      <c r="A53" s="50"/>
      <c r="C53" s="316"/>
      <c r="D53" s="316"/>
      <c r="E53" s="316"/>
    </row>
    <row r="54" spans="1:7" ht="18" customHeight="1">
      <c r="A54" s="50"/>
      <c r="C54" s="317"/>
      <c r="D54" s="317"/>
      <c r="E54" s="317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19" t="e">
        <f>VLOOKUP(Liquidacion!D7,Datos!$A$1:$AU$184,7,FALSE)</f>
        <v>#N/A</v>
      </c>
      <c r="E57" s="319"/>
      <c r="F57" s="33" t="s">
        <v>74</v>
      </c>
      <c r="G57" s="33"/>
    </row>
    <row r="58" spans="1:7" ht="18" customHeight="1">
      <c r="A58" s="50"/>
      <c r="C58" s="318" t="s">
        <v>141</v>
      </c>
      <c r="D58" s="318"/>
      <c r="E58" s="318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1" t="s">
        <v>82</v>
      </c>
      <c r="D60" s="311"/>
      <c r="E60" s="311"/>
    </row>
    <row r="61" spans="1:7" ht="18" customHeight="1">
      <c r="A61" s="50"/>
      <c r="C61" s="315" t="s">
        <v>83</v>
      </c>
      <c r="D61" s="315"/>
      <c r="E61" s="315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0"/>
      <c r="D64" s="310"/>
      <c r="E64" s="310"/>
    </row>
    <row r="65" spans="1:8" ht="18" customHeight="1">
      <c r="C65" s="238" t="s">
        <v>136</v>
      </c>
      <c r="D65" s="238"/>
      <c r="E65" s="238"/>
    </row>
    <row r="66" spans="1:8" ht="18" customHeight="1">
      <c r="C66" s="314"/>
      <c r="D66" s="314"/>
      <c r="E66" s="314"/>
    </row>
    <row r="67" spans="1:8" ht="18" customHeight="1">
      <c r="C67" s="314"/>
      <c r="D67" s="314"/>
      <c r="E67" s="314"/>
    </row>
    <row r="68" spans="1:8">
      <c r="C68" s="314"/>
      <c r="D68" s="314"/>
      <c r="E68" s="314"/>
    </row>
    <row r="69" spans="1:8">
      <c r="C69" s="53"/>
      <c r="D69" s="53"/>
      <c r="E69" s="53"/>
      <c r="F69" s="73"/>
      <c r="G69" s="73"/>
      <c r="H69" s="214"/>
    </row>
    <row r="70" spans="1:8">
      <c r="A70" s="72" t="s">
        <v>111</v>
      </c>
      <c r="B70" s="218"/>
      <c r="C70" s="218"/>
      <c r="D70" s="313"/>
      <c r="E70" s="313"/>
      <c r="F70" s="73"/>
      <c r="G70" s="73"/>
      <c r="H70" s="214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4"/>
    </row>
    <row r="72" spans="1:8" ht="21.75" customHeight="1">
      <c r="A72" s="73"/>
      <c r="B72" s="231"/>
      <c r="C72" s="232"/>
      <c r="D72" s="233"/>
      <c r="E72" s="234"/>
      <c r="F72" s="73"/>
      <c r="G72" s="73"/>
      <c r="H72" s="214"/>
    </row>
    <row r="73" spans="1:8" ht="21.75" customHeight="1">
      <c r="A73" s="73"/>
      <c r="B73" s="235"/>
      <c r="C73" s="232"/>
      <c r="D73" s="233"/>
      <c r="E73" s="234"/>
      <c r="F73" s="73"/>
      <c r="G73" s="73"/>
      <c r="H73" s="214"/>
    </row>
    <row r="74" spans="1:8" ht="21.75" customHeight="1">
      <c r="A74" s="73"/>
      <c r="B74" s="235"/>
      <c r="C74" s="232"/>
      <c r="D74" s="236"/>
      <c r="E74" s="237"/>
    </row>
    <row r="75" spans="1:8" ht="21.75" customHeight="1">
      <c r="B75" s="235"/>
      <c r="C75" s="232"/>
      <c r="D75" s="232"/>
      <c r="E75" s="237"/>
    </row>
    <row r="76" spans="1:8" ht="21.75" customHeight="1">
      <c r="B76" s="235"/>
      <c r="C76" s="232"/>
      <c r="D76" s="232"/>
      <c r="E76" s="237"/>
    </row>
    <row r="77" spans="1:8" ht="21.75" customHeight="1">
      <c r="B77" s="235"/>
      <c r="C77" s="232"/>
      <c r="D77" s="232"/>
      <c r="E77" s="237"/>
    </row>
    <row r="78" spans="1:8" ht="21.75" customHeight="1">
      <c r="B78" s="235"/>
      <c r="C78" s="232"/>
      <c r="D78" s="232"/>
      <c r="E78" s="237"/>
    </row>
    <row r="79" spans="1:8" ht="21.75" customHeight="1">
      <c r="B79" s="235"/>
      <c r="C79" s="232"/>
      <c r="D79" s="232"/>
      <c r="E79" s="237"/>
    </row>
    <row r="80" spans="1:8" ht="21.75" customHeight="1">
      <c r="B80" s="235"/>
      <c r="C80" s="232"/>
      <c r="D80" s="232"/>
      <c r="E80" s="237"/>
    </row>
    <row r="81" spans="2:5" ht="25.5" customHeight="1">
      <c r="B81" s="231"/>
      <c r="C81" s="232"/>
      <c r="D81" s="232"/>
      <c r="E81" s="237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1"/>
      <c r="B1" s="321"/>
      <c r="C1" s="321"/>
      <c r="D1" s="321"/>
      <c r="E1" s="321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2" t="s">
        <v>106</v>
      </c>
      <c r="C5" s="322"/>
      <c r="D5" s="322"/>
      <c r="E5" s="322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3"/>
      <c r="D10" s="323"/>
      <c r="E10" s="323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4"/>
      <c r="D13" s="324"/>
      <c r="E13" s="324"/>
      <c r="F13" s="6"/>
    </row>
    <row r="14" spans="1:12" ht="18" customHeight="1">
      <c r="A14" s="3"/>
      <c r="C14" s="327"/>
      <c r="D14" s="327"/>
      <c r="E14" s="327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6"/>
      <c r="E15" s="326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5"/>
      <c r="E61" s="325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19" bestFit="1" customWidth="1"/>
    <col min="2" max="2" width="35.7109375" style="219" bestFit="1" customWidth="1"/>
    <col min="3" max="3" width="11.42578125" style="219"/>
    <col min="4" max="4" width="14.7109375" style="255" bestFit="1" customWidth="1"/>
    <col min="5" max="6" width="11.5703125" style="256" bestFit="1" customWidth="1"/>
    <col min="7" max="7" width="11.7109375" style="219" bestFit="1" customWidth="1"/>
    <col min="8" max="13" width="11.5703125" style="219" bestFit="1" customWidth="1"/>
    <col min="14" max="15" width="11.42578125" style="219"/>
    <col min="16" max="39" width="11.5703125" style="219" bestFit="1" customWidth="1"/>
    <col min="40" max="16384" width="11.42578125" style="219"/>
  </cols>
  <sheetData>
    <row r="1" spans="1:39">
      <c r="A1" s="219" t="s">
        <v>25</v>
      </c>
      <c r="B1" s="219" t="s">
        <v>26</v>
      </c>
      <c r="C1" s="219" t="s">
        <v>152</v>
      </c>
      <c r="D1" s="255" t="s">
        <v>669</v>
      </c>
      <c r="E1" s="256" t="s">
        <v>153</v>
      </c>
      <c r="F1" s="256" t="s">
        <v>154</v>
      </c>
      <c r="G1" s="219" t="s">
        <v>193</v>
      </c>
      <c r="H1" s="219" t="s">
        <v>187</v>
      </c>
      <c r="I1" s="219" t="s">
        <v>188</v>
      </c>
      <c r="J1" s="219" t="s">
        <v>189</v>
      </c>
      <c r="K1" s="219" t="s">
        <v>190</v>
      </c>
      <c r="L1" s="219" t="s">
        <v>191</v>
      </c>
      <c r="M1" s="219" t="s">
        <v>192</v>
      </c>
      <c r="O1" s="219" t="s">
        <v>37</v>
      </c>
      <c r="P1" s="219" t="s">
        <v>194</v>
      </c>
      <c r="Q1" s="219" t="s">
        <v>195</v>
      </c>
      <c r="R1" s="219" t="s">
        <v>196</v>
      </c>
      <c r="S1" s="219" t="s">
        <v>197</v>
      </c>
      <c r="T1" s="219" t="s">
        <v>198</v>
      </c>
      <c r="U1" s="219" t="s">
        <v>199</v>
      </c>
      <c r="V1" s="219" t="s">
        <v>200</v>
      </c>
      <c r="W1" s="219" t="s">
        <v>201</v>
      </c>
      <c r="X1" s="219" t="s">
        <v>202</v>
      </c>
      <c r="Y1" s="219" t="s">
        <v>203</v>
      </c>
      <c r="Z1" s="219" t="s">
        <v>204</v>
      </c>
      <c r="AA1" s="219" t="s">
        <v>205</v>
      </c>
      <c r="AB1" s="219" t="s">
        <v>206</v>
      </c>
      <c r="AC1" s="219" t="s">
        <v>207</v>
      </c>
      <c r="AD1" s="219" t="s">
        <v>208</v>
      </c>
      <c r="AE1" s="219" t="s">
        <v>209</v>
      </c>
      <c r="AF1" s="219" t="s">
        <v>210</v>
      </c>
      <c r="AG1" s="219" t="s">
        <v>211</v>
      </c>
      <c r="AH1" s="219" t="s">
        <v>212</v>
      </c>
      <c r="AI1" s="219" t="s">
        <v>213</v>
      </c>
      <c r="AJ1" s="219" t="s">
        <v>214</v>
      </c>
      <c r="AK1" s="219" t="s">
        <v>215</v>
      </c>
      <c r="AL1" s="219" t="s">
        <v>216</v>
      </c>
      <c r="AM1" s="219" t="s">
        <v>217</v>
      </c>
    </row>
    <row r="2" spans="1:39">
      <c r="A2" s="219" t="s">
        <v>219</v>
      </c>
      <c r="B2" s="219" t="s">
        <v>220</v>
      </c>
      <c r="C2" s="219" t="s">
        <v>218</v>
      </c>
      <c r="D2" s="255" t="s">
        <v>123</v>
      </c>
      <c r="E2" s="256">
        <v>40933</v>
      </c>
      <c r="F2" s="256">
        <v>40935</v>
      </c>
      <c r="G2" s="257">
        <v>9000</v>
      </c>
      <c r="H2" s="219">
        <v>1</v>
      </c>
      <c r="I2" s="219">
        <v>0</v>
      </c>
      <c r="J2" s="219">
        <v>1</v>
      </c>
      <c r="K2" s="219">
        <v>0</v>
      </c>
      <c r="L2" s="219">
        <v>0</v>
      </c>
      <c r="M2" s="219">
        <v>6</v>
      </c>
      <c r="O2" s="219" t="s">
        <v>221</v>
      </c>
      <c r="P2" s="219">
        <v>0</v>
      </c>
      <c r="Q2" s="219">
        <v>6</v>
      </c>
      <c r="R2" s="219">
        <v>0</v>
      </c>
      <c r="S2" s="219">
        <v>1</v>
      </c>
      <c r="T2" s="219">
        <v>0</v>
      </c>
      <c r="U2" s="219">
        <v>0</v>
      </c>
      <c r="V2" s="219">
        <v>0</v>
      </c>
      <c r="W2" s="219">
        <v>0</v>
      </c>
      <c r="X2" s="219">
        <v>0</v>
      </c>
      <c r="Y2" s="219">
        <v>0</v>
      </c>
      <c r="Z2" s="219">
        <v>0</v>
      </c>
      <c r="AA2" s="219">
        <v>1</v>
      </c>
      <c r="AB2" s="219">
        <v>0</v>
      </c>
      <c r="AC2" s="219">
        <v>0</v>
      </c>
      <c r="AD2" s="219">
        <v>0</v>
      </c>
      <c r="AE2" s="219">
        <v>0</v>
      </c>
      <c r="AF2" s="219">
        <v>0</v>
      </c>
      <c r="AG2" s="219">
        <v>0</v>
      </c>
      <c r="AH2" s="219">
        <v>0</v>
      </c>
      <c r="AI2" s="219">
        <v>0</v>
      </c>
      <c r="AJ2" s="219">
        <v>0</v>
      </c>
      <c r="AK2" s="219">
        <v>0</v>
      </c>
      <c r="AL2" s="219">
        <v>0</v>
      </c>
      <c r="AM2" s="219">
        <v>0</v>
      </c>
    </row>
    <row r="3" spans="1:39">
      <c r="A3" s="219" t="s">
        <v>223</v>
      </c>
      <c r="B3" s="219" t="s">
        <v>224</v>
      </c>
      <c r="C3" s="219" t="s">
        <v>222</v>
      </c>
      <c r="D3" s="255" t="s">
        <v>123</v>
      </c>
      <c r="E3" s="256">
        <v>40941</v>
      </c>
      <c r="F3" s="256">
        <v>40944</v>
      </c>
      <c r="G3" s="257">
        <v>7500</v>
      </c>
      <c r="H3" s="219">
        <v>1</v>
      </c>
      <c r="I3" s="219">
        <v>0</v>
      </c>
      <c r="J3" s="219">
        <v>1</v>
      </c>
      <c r="K3" s="219">
        <v>0</v>
      </c>
      <c r="L3" s="219">
        <v>0</v>
      </c>
      <c r="M3" s="219">
        <v>8</v>
      </c>
      <c r="O3" s="219" t="s">
        <v>221</v>
      </c>
      <c r="P3" s="219">
        <v>0</v>
      </c>
      <c r="Q3" s="219">
        <v>8</v>
      </c>
      <c r="R3" s="219">
        <v>0</v>
      </c>
      <c r="S3" s="219">
        <v>1</v>
      </c>
      <c r="T3" s="219">
        <v>0</v>
      </c>
      <c r="U3" s="219">
        <v>0</v>
      </c>
      <c r="V3" s="219">
        <v>0</v>
      </c>
      <c r="W3" s="219">
        <v>0</v>
      </c>
      <c r="X3" s="219">
        <v>0</v>
      </c>
      <c r="Y3" s="219">
        <v>0</v>
      </c>
      <c r="Z3" s="219">
        <v>0</v>
      </c>
      <c r="AA3" s="219">
        <v>1</v>
      </c>
      <c r="AB3" s="219">
        <v>0</v>
      </c>
      <c r="AC3" s="219">
        <v>0</v>
      </c>
      <c r="AD3" s="219">
        <v>0</v>
      </c>
      <c r="AE3" s="219">
        <v>0</v>
      </c>
      <c r="AF3" s="219">
        <v>0</v>
      </c>
      <c r="AG3" s="219">
        <v>0</v>
      </c>
      <c r="AH3" s="219">
        <v>0</v>
      </c>
      <c r="AI3" s="219">
        <v>0</v>
      </c>
      <c r="AJ3" s="219">
        <v>0</v>
      </c>
      <c r="AK3" s="219">
        <v>0</v>
      </c>
      <c r="AL3" s="219">
        <v>0</v>
      </c>
      <c r="AM3" s="219">
        <v>0</v>
      </c>
    </row>
    <row r="4" spans="1:39">
      <c r="A4" s="219" t="s">
        <v>226</v>
      </c>
      <c r="B4" s="219" t="s">
        <v>227</v>
      </c>
      <c r="C4" s="219" t="s">
        <v>225</v>
      </c>
      <c r="D4" s="255" t="s">
        <v>123</v>
      </c>
      <c r="E4" s="256">
        <v>40950</v>
      </c>
      <c r="F4" s="256">
        <v>40951</v>
      </c>
      <c r="G4" s="257">
        <v>7500</v>
      </c>
      <c r="H4" s="219">
        <v>1</v>
      </c>
      <c r="I4" s="219">
        <v>0</v>
      </c>
      <c r="J4" s="219">
        <v>2</v>
      </c>
      <c r="K4" s="219">
        <v>0</v>
      </c>
      <c r="L4" s="219">
        <v>0</v>
      </c>
      <c r="M4" s="219">
        <v>12</v>
      </c>
      <c r="O4" s="219" t="s">
        <v>221</v>
      </c>
      <c r="P4" s="219">
        <v>0</v>
      </c>
      <c r="Q4" s="219">
        <v>12</v>
      </c>
      <c r="R4" s="219">
        <v>0</v>
      </c>
      <c r="S4" s="219">
        <v>1</v>
      </c>
      <c r="T4" s="219">
        <v>0</v>
      </c>
      <c r="U4" s="219">
        <v>0</v>
      </c>
      <c r="V4" s="219">
        <v>0</v>
      </c>
      <c r="W4" s="219">
        <v>0</v>
      </c>
      <c r="X4" s="219">
        <v>0</v>
      </c>
      <c r="Y4" s="219">
        <v>0</v>
      </c>
      <c r="Z4" s="219">
        <v>0</v>
      </c>
      <c r="AA4" s="219">
        <v>2</v>
      </c>
      <c r="AB4" s="219">
        <v>0</v>
      </c>
      <c r="AC4" s="219">
        <v>0</v>
      </c>
      <c r="AD4" s="219">
        <v>0</v>
      </c>
      <c r="AE4" s="219">
        <v>0</v>
      </c>
      <c r="AF4" s="219">
        <v>0</v>
      </c>
      <c r="AG4" s="219">
        <v>0</v>
      </c>
      <c r="AH4" s="219">
        <v>0</v>
      </c>
      <c r="AI4" s="219">
        <v>0</v>
      </c>
      <c r="AJ4" s="219">
        <v>0</v>
      </c>
      <c r="AK4" s="219">
        <v>0</v>
      </c>
      <c r="AL4" s="219">
        <v>0</v>
      </c>
      <c r="AM4" s="219">
        <v>0</v>
      </c>
    </row>
    <row r="5" spans="1:39">
      <c r="A5" s="219" t="s">
        <v>229</v>
      </c>
      <c r="B5" s="219" t="s">
        <v>230</v>
      </c>
      <c r="C5" s="219" t="s">
        <v>228</v>
      </c>
      <c r="D5" s="255" t="s">
        <v>123</v>
      </c>
      <c r="E5" s="256">
        <v>40954</v>
      </c>
      <c r="F5" s="256">
        <v>40957</v>
      </c>
      <c r="G5" s="257">
        <v>6000</v>
      </c>
      <c r="H5" s="219">
        <v>1</v>
      </c>
      <c r="I5" s="219">
        <v>0</v>
      </c>
      <c r="J5" s="219">
        <v>0</v>
      </c>
      <c r="K5" s="219">
        <v>0</v>
      </c>
      <c r="L5" s="219">
        <v>0</v>
      </c>
      <c r="M5" s="219">
        <v>3</v>
      </c>
      <c r="O5" s="219" t="s">
        <v>221</v>
      </c>
      <c r="P5" s="219">
        <v>0</v>
      </c>
      <c r="Q5" s="219">
        <v>3</v>
      </c>
      <c r="R5" s="219">
        <v>0</v>
      </c>
      <c r="S5" s="219">
        <v>1</v>
      </c>
      <c r="T5" s="219">
        <v>0</v>
      </c>
      <c r="U5" s="219">
        <v>0</v>
      </c>
      <c r="V5" s="219">
        <v>0</v>
      </c>
      <c r="W5" s="219">
        <v>0</v>
      </c>
      <c r="X5" s="219">
        <v>0</v>
      </c>
      <c r="Y5" s="219">
        <v>0</v>
      </c>
      <c r="Z5" s="219">
        <v>0</v>
      </c>
      <c r="AA5" s="219">
        <v>0</v>
      </c>
      <c r="AB5" s="219">
        <v>0</v>
      </c>
      <c r="AC5" s="219">
        <v>0</v>
      </c>
      <c r="AD5" s="219">
        <v>0</v>
      </c>
      <c r="AE5" s="219">
        <v>0</v>
      </c>
      <c r="AF5" s="219">
        <v>0</v>
      </c>
      <c r="AG5" s="219">
        <v>0</v>
      </c>
      <c r="AH5" s="219">
        <v>0</v>
      </c>
      <c r="AI5" s="219">
        <v>0</v>
      </c>
      <c r="AJ5" s="219">
        <v>0</v>
      </c>
      <c r="AK5" s="219">
        <v>0</v>
      </c>
      <c r="AL5" s="219">
        <v>0</v>
      </c>
      <c r="AM5" s="219">
        <v>0</v>
      </c>
    </row>
    <row r="6" spans="1:39">
      <c r="A6" s="219" t="s">
        <v>232</v>
      </c>
      <c r="B6" s="219" t="s">
        <v>233</v>
      </c>
      <c r="C6" s="219" t="s">
        <v>231</v>
      </c>
      <c r="D6" s="255" t="s">
        <v>123</v>
      </c>
      <c r="E6" s="256">
        <v>40968</v>
      </c>
      <c r="F6" s="256">
        <v>40972</v>
      </c>
      <c r="G6" s="257">
        <v>15000</v>
      </c>
      <c r="H6" s="219">
        <v>2</v>
      </c>
      <c r="I6" s="219">
        <v>0</v>
      </c>
      <c r="J6" s="219">
        <v>2</v>
      </c>
      <c r="K6" s="219">
        <v>0</v>
      </c>
      <c r="L6" s="219">
        <v>0</v>
      </c>
      <c r="M6" s="219">
        <v>8</v>
      </c>
      <c r="O6" s="219" t="s">
        <v>221</v>
      </c>
      <c r="P6" s="219">
        <v>0</v>
      </c>
      <c r="Q6" s="219">
        <v>8</v>
      </c>
      <c r="R6" s="219">
        <v>0</v>
      </c>
      <c r="S6" s="219">
        <v>2</v>
      </c>
      <c r="T6" s="219">
        <v>0</v>
      </c>
      <c r="U6" s="219">
        <v>0</v>
      </c>
      <c r="V6" s="219">
        <v>0</v>
      </c>
      <c r="W6" s="219">
        <v>0</v>
      </c>
      <c r="X6" s="219">
        <v>0</v>
      </c>
      <c r="Y6" s="219">
        <v>0</v>
      </c>
      <c r="Z6" s="219">
        <v>0</v>
      </c>
      <c r="AA6" s="219">
        <v>2</v>
      </c>
      <c r="AB6" s="219">
        <v>0</v>
      </c>
      <c r="AC6" s="219">
        <v>0</v>
      </c>
      <c r="AD6" s="219">
        <v>0</v>
      </c>
      <c r="AE6" s="219">
        <v>0</v>
      </c>
      <c r="AF6" s="219">
        <v>0</v>
      </c>
      <c r="AG6" s="219">
        <v>0</v>
      </c>
      <c r="AH6" s="219">
        <v>0</v>
      </c>
      <c r="AI6" s="219">
        <v>0</v>
      </c>
      <c r="AJ6" s="219">
        <v>0</v>
      </c>
      <c r="AK6" s="219">
        <v>0</v>
      </c>
      <c r="AL6" s="219">
        <v>0</v>
      </c>
      <c r="AM6" s="219">
        <v>0</v>
      </c>
    </row>
    <row r="7" spans="1:39">
      <c r="A7" s="219" t="s">
        <v>235</v>
      </c>
      <c r="B7" s="219" t="s">
        <v>95</v>
      </c>
      <c r="C7" s="219" t="s">
        <v>234</v>
      </c>
      <c r="D7" s="255" t="s">
        <v>123</v>
      </c>
      <c r="E7" s="256">
        <v>40969</v>
      </c>
      <c r="F7" s="256">
        <v>40972</v>
      </c>
      <c r="G7" s="257">
        <v>45000</v>
      </c>
      <c r="H7" s="219">
        <v>4</v>
      </c>
      <c r="I7" s="219">
        <v>0</v>
      </c>
      <c r="J7" s="219">
        <v>2</v>
      </c>
      <c r="K7" s="219">
        <v>0</v>
      </c>
      <c r="L7" s="219">
        <v>0</v>
      </c>
      <c r="M7" s="219">
        <v>12</v>
      </c>
      <c r="O7" s="219" t="s">
        <v>221</v>
      </c>
      <c r="P7" s="219">
        <v>0</v>
      </c>
      <c r="Q7" s="219">
        <v>12</v>
      </c>
      <c r="R7" s="219">
        <v>0</v>
      </c>
      <c r="S7" s="219">
        <v>4</v>
      </c>
      <c r="T7" s="219">
        <v>0</v>
      </c>
      <c r="U7" s="219">
        <v>0</v>
      </c>
      <c r="V7" s="219">
        <v>0</v>
      </c>
      <c r="W7" s="219">
        <v>0</v>
      </c>
      <c r="X7" s="219">
        <v>0</v>
      </c>
      <c r="Y7" s="219">
        <v>0</v>
      </c>
      <c r="Z7" s="219">
        <v>0</v>
      </c>
      <c r="AA7" s="219">
        <v>2</v>
      </c>
      <c r="AB7" s="219">
        <v>0</v>
      </c>
      <c r="AC7" s="219">
        <v>0</v>
      </c>
      <c r="AD7" s="219">
        <v>0</v>
      </c>
      <c r="AE7" s="219">
        <v>0</v>
      </c>
      <c r="AF7" s="219">
        <v>0</v>
      </c>
      <c r="AG7" s="219">
        <v>0</v>
      </c>
      <c r="AH7" s="219">
        <v>0</v>
      </c>
      <c r="AI7" s="219">
        <v>0</v>
      </c>
      <c r="AJ7" s="219">
        <v>0</v>
      </c>
      <c r="AK7" s="219">
        <v>0</v>
      </c>
      <c r="AL7" s="219">
        <v>0</v>
      </c>
      <c r="AM7" s="219">
        <v>0</v>
      </c>
    </row>
    <row r="8" spans="1:39">
      <c r="A8" s="219" t="s">
        <v>237</v>
      </c>
      <c r="B8" s="219" t="s">
        <v>238</v>
      </c>
      <c r="C8" s="219" t="s">
        <v>236</v>
      </c>
      <c r="D8" s="255" t="s">
        <v>123</v>
      </c>
      <c r="E8" s="256">
        <v>40982</v>
      </c>
      <c r="F8" s="256">
        <v>40985</v>
      </c>
      <c r="G8" s="257">
        <v>5000</v>
      </c>
      <c r="H8" s="219">
        <v>1</v>
      </c>
      <c r="I8" s="219">
        <v>0</v>
      </c>
      <c r="J8" s="219">
        <v>1</v>
      </c>
      <c r="K8" s="219">
        <v>0</v>
      </c>
      <c r="L8" s="219">
        <v>0</v>
      </c>
      <c r="M8" s="219">
        <v>8</v>
      </c>
      <c r="O8" s="219" t="s">
        <v>221</v>
      </c>
      <c r="P8" s="219">
        <v>0</v>
      </c>
      <c r="Q8" s="219">
        <v>8</v>
      </c>
      <c r="R8" s="219">
        <v>0</v>
      </c>
      <c r="S8" s="219">
        <v>1</v>
      </c>
      <c r="T8" s="219">
        <v>0</v>
      </c>
      <c r="U8" s="219">
        <v>0</v>
      </c>
      <c r="V8" s="219">
        <v>0</v>
      </c>
      <c r="W8" s="219">
        <v>0</v>
      </c>
      <c r="X8" s="219">
        <v>0</v>
      </c>
      <c r="Y8" s="219">
        <v>0</v>
      </c>
      <c r="Z8" s="219">
        <v>0</v>
      </c>
      <c r="AA8" s="219">
        <v>1</v>
      </c>
      <c r="AB8" s="219">
        <v>0</v>
      </c>
      <c r="AC8" s="219">
        <v>0</v>
      </c>
      <c r="AD8" s="219">
        <v>0</v>
      </c>
      <c r="AE8" s="219">
        <v>0</v>
      </c>
      <c r="AF8" s="219">
        <v>0</v>
      </c>
      <c r="AG8" s="219">
        <v>0</v>
      </c>
      <c r="AH8" s="219">
        <v>0</v>
      </c>
      <c r="AI8" s="219">
        <v>0</v>
      </c>
      <c r="AJ8" s="219">
        <v>0</v>
      </c>
      <c r="AK8" s="219">
        <v>0</v>
      </c>
      <c r="AL8" s="219">
        <v>0</v>
      </c>
      <c r="AM8" s="219">
        <v>0</v>
      </c>
    </row>
    <row r="9" spans="1:39">
      <c r="A9" s="219" t="s">
        <v>240</v>
      </c>
      <c r="B9" s="219" t="s">
        <v>241</v>
      </c>
      <c r="C9" s="219" t="s">
        <v>239</v>
      </c>
      <c r="D9" s="255" t="s">
        <v>123</v>
      </c>
      <c r="E9" s="256">
        <v>40990</v>
      </c>
      <c r="F9" s="256">
        <v>40993</v>
      </c>
      <c r="G9" s="257">
        <v>8000</v>
      </c>
      <c r="H9" s="219">
        <v>0</v>
      </c>
      <c r="I9" s="219">
        <v>0</v>
      </c>
      <c r="J9" s="219">
        <v>1</v>
      </c>
      <c r="K9" s="219">
        <v>0</v>
      </c>
      <c r="L9" s="219">
        <v>0</v>
      </c>
      <c r="M9" s="219">
        <v>4</v>
      </c>
      <c r="O9" s="219" t="s">
        <v>221</v>
      </c>
      <c r="P9" s="219">
        <v>0</v>
      </c>
      <c r="Q9" s="219">
        <v>4</v>
      </c>
      <c r="R9" s="219">
        <v>0</v>
      </c>
      <c r="S9" s="219">
        <v>0</v>
      </c>
      <c r="T9" s="219">
        <v>0</v>
      </c>
      <c r="U9" s="219">
        <v>0</v>
      </c>
      <c r="V9" s="219">
        <v>0</v>
      </c>
      <c r="W9" s="219">
        <v>0</v>
      </c>
      <c r="X9" s="219">
        <v>0</v>
      </c>
      <c r="Y9" s="219">
        <v>0</v>
      </c>
      <c r="Z9" s="219">
        <v>0</v>
      </c>
      <c r="AA9" s="219">
        <v>1</v>
      </c>
      <c r="AB9" s="219">
        <v>0</v>
      </c>
      <c r="AC9" s="219">
        <v>0</v>
      </c>
      <c r="AD9" s="219">
        <v>0</v>
      </c>
      <c r="AE9" s="219">
        <v>0</v>
      </c>
      <c r="AF9" s="219">
        <v>0</v>
      </c>
      <c r="AG9" s="219">
        <v>0</v>
      </c>
      <c r="AH9" s="219">
        <v>0</v>
      </c>
      <c r="AI9" s="219">
        <v>0</v>
      </c>
      <c r="AJ9" s="219">
        <v>0</v>
      </c>
      <c r="AK9" s="219">
        <v>0</v>
      </c>
      <c r="AL9" s="219">
        <v>0</v>
      </c>
      <c r="AM9" s="219">
        <v>0</v>
      </c>
    </row>
    <row r="10" spans="1:39">
      <c r="A10" s="219" t="s">
        <v>243</v>
      </c>
      <c r="B10" s="219" t="s">
        <v>95</v>
      </c>
      <c r="C10" s="219" t="s">
        <v>242</v>
      </c>
      <c r="D10" s="255" t="s">
        <v>123</v>
      </c>
      <c r="E10" s="256">
        <v>41000</v>
      </c>
      <c r="F10" s="256">
        <v>41003</v>
      </c>
      <c r="G10" s="257">
        <v>6000</v>
      </c>
      <c r="H10" s="219">
        <v>2</v>
      </c>
      <c r="I10" s="219">
        <v>0</v>
      </c>
      <c r="J10" s="219">
        <v>2</v>
      </c>
      <c r="K10" s="219">
        <v>0</v>
      </c>
      <c r="L10" s="219">
        <v>0</v>
      </c>
      <c r="M10" s="219">
        <v>6</v>
      </c>
      <c r="O10" s="219" t="s">
        <v>221</v>
      </c>
      <c r="P10" s="219">
        <v>0</v>
      </c>
      <c r="Q10" s="219">
        <v>6</v>
      </c>
      <c r="R10" s="219">
        <v>0</v>
      </c>
      <c r="S10" s="219">
        <v>2</v>
      </c>
      <c r="T10" s="219">
        <v>0</v>
      </c>
      <c r="U10" s="219">
        <v>0</v>
      </c>
      <c r="V10" s="219">
        <v>0</v>
      </c>
      <c r="W10" s="219">
        <v>0</v>
      </c>
      <c r="X10" s="219">
        <v>0</v>
      </c>
      <c r="Y10" s="219">
        <v>0</v>
      </c>
      <c r="Z10" s="219">
        <v>0</v>
      </c>
      <c r="AA10" s="219">
        <v>2</v>
      </c>
      <c r="AB10" s="219">
        <v>0</v>
      </c>
      <c r="AC10" s="219">
        <v>0</v>
      </c>
      <c r="AD10" s="219">
        <v>0</v>
      </c>
      <c r="AE10" s="219">
        <v>0</v>
      </c>
      <c r="AF10" s="219">
        <v>0</v>
      </c>
      <c r="AG10" s="219">
        <v>0</v>
      </c>
      <c r="AH10" s="219">
        <v>0</v>
      </c>
      <c r="AI10" s="219">
        <v>0</v>
      </c>
      <c r="AJ10" s="219">
        <v>0</v>
      </c>
      <c r="AK10" s="219">
        <v>0</v>
      </c>
      <c r="AL10" s="219">
        <v>0</v>
      </c>
      <c r="AM10" s="219">
        <v>0</v>
      </c>
    </row>
    <row r="11" spans="1:39">
      <c r="A11" s="219" t="s">
        <v>245</v>
      </c>
      <c r="B11" s="219" t="s">
        <v>246</v>
      </c>
      <c r="C11" s="219" t="s">
        <v>244</v>
      </c>
      <c r="D11" s="255" t="s">
        <v>123</v>
      </c>
      <c r="E11" s="256">
        <v>41018</v>
      </c>
      <c r="F11" s="256">
        <v>41021</v>
      </c>
      <c r="G11" s="257">
        <v>7000</v>
      </c>
      <c r="H11" s="219">
        <v>1</v>
      </c>
      <c r="I11" s="219">
        <v>0</v>
      </c>
      <c r="J11" s="219">
        <v>1</v>
      </c>
      <c r="K11" s="219">
        <v>0</v>
      </c>
      <c r="L11" s="219">
        <v>0</v>
      </c>
      <c r="M11" s="219">
        <v>8</v>
      </c>
      <c r="O11" s="219" t="s">
        <v>221</v>
      </c>
      <c r="P11" s="219">
        <v>0</v>
      </c>
      <c r="Q11" s="219">
        <v>8</v>
      </c>
      <c r="R11" s="219">
        <v>0</v>
      </c>
      <c r="S11" s="219">
        <v>1</v>
      </c>
      <c r="T11" s="219">
        <v>0</v>
      </c>
      <c r="U11" s="219">
        <v>0</v>
      </c>
      <c r="V11" s="219">
        <v>0</v>
      </c>
      <c r="W11" s="219">
        <v>0</v>
      </c>
      <c r="X11" s="219">
        <v>0</v>
      </c>
      <c r="Y11" s="219">
        <v>0</v>
      </c>
      <c r="Z11" s="219">
        <v>0</v>
      </c>
      <c r="AA11" s="219">
        <v>1</v>
      </c>
      <c r="AB11" s="219">
        <v>0</v>
      </c>
      <c r="AC11" s="219">
        <v>0</v>
      </c>
      <c r="AD11" s="219">
        <v>0</v>
      </c>
      <c r="AE11" s="219">
        <v>0</v>
      </c>
      <c r="AF11" s="219">
        <v>0</v>
      </c>
      <c r="AG11" s="219">
        <v>0</v>
      </c>
      <c r="AH11" s="219">
        <v>0</v>
      </c>
      <c r="AI11" s="219">
        <v>0</v>
      </c>
      <c r="AJ11" s="219">
        <v>0</v>
      </c>
      <c r="AK11" s="219">
        <v>0</v>
      </c>
      <c r="AL11" s="219">
        <v>0</v>
      </c>
      <c r="AM11" s="219">
        <v>0</v>
      </c>
    </row>
    <row r="12" spans="1:39">
      <c r="A12" s="219" t="s">
        <v>248</v>
      </c>
      <c r="B12" s="219" t="s">
        <v>249</v>
      </c>
      <c r="C12" s="219" t="s">
        <v>247</v>
      </c>
      <c r="D12" s="255" t="s">
        <v>123</v>
      </c>
      <c r="E12" s="256">
        <v>41033</v>
      </c>
      <c r="F12" s="256">
        <v>41035</v>
      </c>
      <c r="G12" s="219">
        <v>0</v>
      </c>
      <c r="H12" s="219">
        <v>0</v>
      </c>
      <c r="I12" s="219">
        <v>0</v>
      </c>
      <c r="J12" s="219">
        <v>1</v>
      </c>
      <c r="K12" s="219">
        <v>0</v>
      </c>
      <c r="L12" s="219">
        <v>0</v>
      </c>
      <c r="M12" s="219">
        <v>4</v>
      </c>
      <c r="O12" s="219" t="s">
        <v>221</v>
      </c>
      <c r="P12" s="219">
        <v>0</v>
      </c>
      <c r="Q12" s="219">
        <v>4</v>
      </c>
      <c r="R12" s="219">
        <v>0</v>
      </c>
      <c r="S12" s="219">
        <v>0</v>
      </c>
      <c r="T12" s="219">
        <v>0</v>
      </c>
      <c r="U12" s="219">
        <v>0</v>
      </c>
      <c r="V12" s="219">
        <v>0</v>
      </c>
      <c r="W12" s="219">
        <v>0</v>
      </c>
      <c r="X12" s="219">
        <v>0</v>
      </c>
      <c r="Y12" s="219">
        <v>0</v>
      </c>
      <c r="Z12" s="219">
        <v>0</v>
      </c>
      <c r="AA12" s="219">
        <v>1</v>
      </c>
      <c r="AB12" s="219">
        <v>0</v>
      </c>
      <c r="AC12" s="219">
        <v>0</v>
      </c>
      <c r="AD12" s="219">
        <v>0</v>
      </c>
      <c r="AE12" s="219">
        <v>0</v>
      </c>
      <c r="AF12" s="219">
        <v>0</v>
      </c>
      <c r="AG12" s="219">
        <v>0</v>
      </c>
      <c r="AH12" s="219">
        <v>0</v>
      </c>
      <c r="AI12" s="219">
        <v>0</v>
      </c>
      <c r="AJ12" s="219">
        <v>0</v>
      </c>
      <c r="AK12" s="219">
        <v>0</v>
      </c>
      <c r="AL12" s="219">
        <v>0</v>
      </c>
      <c r="AM12" s="219">
        <v>0</v>
      </c>
    </row>
    <row r="13" spans="1:39">
      <c r="A13" s="219" t="s">
        <v>251</v>
      </c>
      <c r="B13" s="219" t="s">
        <v>95</v>
      </c>
      <c r="C13" s="219" t="s">
        <v>250</v>
      </c>
      <c r="D13" s="255" t="s">
        <v>123</v>
      </c>
      <c r="E13" s="256">
        <v>41046</v>
      </c>
      <c r="F13" s="256">
        <v>41049</v>
      </c>
      <c r="G13" s="257">
        <v>6000</v>
      </c>
      <c r="H13" s="219">
        <v>1</v>
      </c>
      <c r="I13" s="219">
        <v>0</v>
      </c>
      <c r="J13" s="219">
        <v>0</v>
      </c>
      <c r="K13" s="219">
        <v>0</v>
      </c>
      <c r="L13" s="219">
        <v>0</v>
      </c>
      <c r="M13" s="219">
        <v>8</v>
      </c>
      <c r="O13" s="219" t="s">
        <v>221</v>
      </c>
      <c r="P13" s="219">
        <v>0</v>
      </c>
      <c r="Q13" s="219">
        <v>8</v>
      </c>
      <c r="R13" s="219">
        <v>0</v>
      </c>
      <c r="S13" s="219">
        <v>1</v>
      </c>
      <c r="T13" s="219">
        <v>0</v>
      </c>
      <c r="U13" s="219">
        <v>0</v>
      </c>
      <c r="V13" s="219">
        <v>0</v>
      </c>
      <c r="W13" s="219">
        <v>0</v>
      </c>
      <c r="X13" s="219">
        <v>0</v>
      </c>
      <c r="Y13" s="219">
        <v>0</v>
      </c>
      <c r="Z13" s="219">
        <v>0</v>
      </c>
      <c r="AA13" s="219">
        <v>0</v>
      </c>
      <c r="AB13" s="219">
        <v>0</v>
      </c>
      <c r="AC13" s="219">
        <v>0</v>
      </c>
      <c r="AD13" s="219">
        <v>0</v>
      </c>
      <c r="AE13" s="219">
        <v>0</v>
      </c>
      <c r="AF13" s="219">
        <v>0</v>
      </c>
      <c r="AG13" s="219">
        <v>0</v>
      </c>
      <c r="AH13" s="219">
        <v>0</v>
      </c>
      <c r="AI13" s="219">
        <v>0</v>
      </c>
      <c r="AJ13" s="219">
        <v>0</v>
      </c>
      <c r="AK13" s="219">
        <v>0</v>
      </c>
      <c r="AL13" s="219">
        <v>0</v>
      </c>
      <c r="AM13" s="219">
        <v>0</v>
      </c>
    </row>
    <row r="14" spans="1:39">
      <c r="A14" s="219" t="s">
        <v>253</v>
      </c>
      <c r="B14" s="219" t="s">
        <v>254</v>
      </c>
      <c r="C14" s="219" t="s">
        <v>252</v>
      </c>
      <c r="D14" s="255" t="s">
        <v>123</v>
      </c>
      <c r="E14" s="256">
        <v>41068</v>
      </c>
      <c r="F14" s="256">
        <v>41070</v>
      </c>
      <c r="G14" s="257">
        <v>5000</v>
      </c>
      <c r="H14" s="219">
        <v>0</v>
      </c>
      <c r="I14" s="219">
        <v>0</v>
      </c>
      <c r="J14" s="219">
        <v>1</v>
      </c>
      <c r="K14" s="219">
        <v>0</v>
      </c>
      <c r="L14" s="219">
        <v>0</v>
      </c>
      <c r="M14" s="219">
        <v>4</v>
      </c>
      <c r="O14" s="219" t="s">
        <v>221</v>
      </c>
      <c r="P14" s="219">
        <v>0</v>
      </c>
      <c r="Q14" s="219">
        <v>4</v>
      </c>
      <c r="R14" s="219">
        <v>0</v>
      </c>
      <c r="S14" s="219">
        <v>0</v>
      </c>
      <c r="T14" s="219">
        <v>0</v>
      </c>
      <c r="U14" s="219">
        <v>0</v>
      </c>
      <c r="V14" s="219">
        <v>0</v>
      </c>
      <c r="W14" s="219">
        <v>0</v>
      </c>
      <c r="X14" s="219">
        <v>0</v>
      </c>
      <c r="Y14" s="219">
        <v>0</v>
      </c>
      <c r="Z14" s="219">
        <v>0</v>
      </c>
      <c r="AA14" s="219">
        <v>1</v>
      </c>
      <c r="AB14" s="219">
        <v>0</v>
      </c>
      <c r="AC14" s="219">
        <v>0</v>
      </c>
      <c r="AD14" s="219">
        <v>0</v>
      </c>
      <c r="AE14" s="219">
        <v>0</v>
      </c>
      <c r="AF14" s="219">
        <v>0</v>
      </c>
      <c r="AG14" s="219">
        <v>0</v>
      </c>
      <c r="AH14" s="219">
        <v>0</v>
      </c>
      <c r="AI14" s="219">
        <v>0</v>
      </c>
      <c r="AJ14" s="219">
        <v>0</v>
      </c>
      <c r="AK14" s="219">
        <v>0</v>
      </c>
      <c r="AL14" s="219">
        <v>0</v>
      </c>
      <c r="AM14" s="219">
        <v>0</v>
      </c>
    </row>
    <row r="15" spans="1:39">
      <c r="A15" s="219" t="s">
        <v>256</v>
      </c>
      <c r="B15" s="219" t="s">
        <v>257</v>
      </c>
      <c r="C15" s="219" t="s">
        <v>255</v>
      </c>
      <c r="D15" s="255" t="s">
        <v>123</v>
      </c>
      <c r="E15" s="256">
        <v>41078</v>
      </c>
      <c r="F15" s="256">
        <v>41083</v>
      </c>
      <c r="G15" s="257">
        <v>12000</v>
      </c>
      <c r="H15" s="219">
        <v>1</v>
      </c>
      <c r="I15" s="219">
        <v>0</v>
      </c>
      <c r="J15" s="219">
        <v>1</v>
      </c>
      <c r="K15" s="219">
        <v>0</v>
      </c>
      <c r="L15" s="219">
        <v>0</v>
      </c>
      <c r="M15" s="219">
        <v>4</v>
      </c>
      <c r="O15" s="219" t="s">
        <v>221</v>
      </c>
      <c r="P15" s="219">
        <v>0</v>
      </c>
      <c r="Q15" s="219">
        <v>4</v>
      </c>
      <c r="R15" s="219">
        <v>0</v>
      </c>
      <c r="S15" s="219">
        <v>1</v>
      </c>
      <c r="T15" s="219">
        <v>0</v>
      </c>
      <c r="U15" s="219">
        <v>0</v>
      </c>
      <c r="V15" s="219">
        <v>0</v>
      </c>
      <c r="W15" s="219">
        <v>0</v>
      </c>
      <c r="X15" s="219">
        <v>0</v>
      </c>
      <c r="Y15" s="219">
        <v>0</v>
      </c>
      <c r="Z15" s="219">
        <v>0</v>
      </c>
      <c r="AA15" s="219">
        <v>1</v>
      </c>
      <c r="AB15" s="219">
        <v>0</v>
      </c>
      <c r="AC15" s="219">
        <v>0</v>
      </c>
      <c r="AD15" s="219">
        <v>0</v>
      </c>
      <c r="AE15" s="219">
        <v>0</v>
      </c>
      <c r="AF15" s="219">
        <v>0</v>
      </c>
      <c r="AG15" s="219">
        <v>0</v>
      </c>
      <c r="AH15" s="219">
        <v>0</v>
      </c>
      <c r="AI15" s="219">
        <v>0</v>
      </c>
      <c r="AJ15" s="219">
        <v>0</v>
      </c>
      <c r="AK15" s="219">
        <v>0</v>
      </c>
      <c r="AL15" s="219">
        <v>0</v>
      </c>
      <c r="AM15" s="219">
        <v>0</v>
      </c>
    </row>
    <row r="16" spans="1:39">
      <c r="A16" s="219" t="s">
        <v>259</v>
      </c>
      <c r="B16" s="219" t="s">
        <v>260</v>
      </c>
      <c r="C16" s="219" t="s">
        <v>258</v>
      </c>
      <c r="D16" s="255" t="s">
        <v>123</v>
      </c>
      <c r="E16" s="256">
        <v>41088</v>
      </c>
      <c r="F16" s="256">
        <v>41091</v>
      </c>
      <c r="G16" s="257">
        <v>12000</v>
      </c>
      <c r="H16" s="219">
        <v>0</v>
      </c>
      <c r="I16" s="219">
        <v>0</v>
      </c>
      <c r="J16" s="219">
        <v>1</v>
      </c>
      <c r="K16" s="219">
        <v>0</v>
      </c>
      <c r="L16" s="219">
        <v>0</v>
      </c>
      <c r="M16" s="219">
        <v>4</v>
      </c>
      <c r="O16" s="219" t="s">
        <v>221</v>
      </c>
      <c r="P16" s="219">
        <v>0</v>
      </c>
      <c r="Q16" s="219">
        <v>4</v>
      </c>
      <c r="R16" s="219">
        <v>0</v>
      </c>
      <c r="S16" s="219">
        <v>0</v>
      </c>
      <c r="T16" s="219">
        <v>0</v>
      </c>
      <c r="U16" s="219">
        <v>0</v>
      </c>
      <c r="V16" s="219">
        <v>0</v>
      </c>
      <c r="W16" s="219">
        <v>0</v>
      </c>
      <c r="X16" s="219">
        <v>0</v>
      </c>
      <c r="Y16" s="219">
        <v>0</v>
      </c>
      <c r="Z16" s="219">
        <v>0</v>
      </c>
      <c r="AA16" s="219">
        <v>1</v>
      </c>
      <c r="AB16" s="219">
        <v>0</v>
      </c>
      <c r="AC16" s="219">
        <v>0</v>
      </c>
      <c r="AD16" s="219">
        <v>0</v>
      </c>
      <c r="AE16" s="219">
        <v>0</v>
      </c>
      <c r="AF16" s="219">
        <v>0</v>
      </c>
      <c r="AG16" s="219">
        <v>0</v>
      </c>
      <c r="AH16" s="219">
        <v>0</v>
      </c>
      <c r="AI16" s="219">
        <v>0</v>
      </c>
      <c r="AJ16" s="219">
        <v>0</v>
      </c>
      <c r="AK16" s="219">
        <v>0</v>
      </c>
      <c r="AL16" s="219">
        <v>0</v>
      </c>
      <c r="AM16" s="219">
        <v>0</v>
      </c>
    </row>
    <row r="17" spans="1:39">
      <c r="A17" s="219" t="s">
        <v>262</v>
      </c>
      <c r="B17" s="219" t="s">
        <v>95</v>
      </c>
      <c r="C17" s="219" t="s">
        <v>261</v>
      </c>
      <c r="D17" s="255" t="s">
        <v>123</v>
      </c>
      <c r="E17" s="256">
        <v>41061</v>
      </c>
      <c r="F17" s="256">
        <v>41064</v>
      </c>
      <c r="G17" s="257">
        <v>45000</v>
      </c>
      <c r="H17" s="219">
        <v>3</v>
      </c>
      <c r="I17" s="219">
        <v>0</v>
      </c>
      <c r="J17" s="219">
        <v>2</v>
      </c>
      <c r="K17" s="219">
        <v>0</v>
      </c>
      <c r="L17" s="219">
        <v>0</v>
      </c>
      <c r="M17" s="219">
        <v>7</v>
      </c>
      <c r="O17" s="219" t="s">
        <v>221</v>
      </c>
      <c r="P17" s="219">
        <v>0</v>
      </c>
      <c r="Q17" s="219">
        <v>7</v>
      </c>
      <c r="R17" s="219">
        <v>0</v>
      </c>
      <c r="S17" s="219">
        <v>3</v>
      </c>
      <c r="T17" s="219">
        <v>0</v>
      </c>
      <c r="U17" s="219">
        <v>0</v>
      </c>
      <c r="V17" s="219">
        <v>0</v>
      </c>
      <c r="W17" s="219">
        <v>0</v>
      </c>
      <c r="X17" s="219">
        <v>0</v>
      </c>
      <c r="Y17" s="219">
        <v>0</v>
      </c>
      <c r="Z17" s="219">
        <v>0</v>
      </c>
      <c r="AA17" s="219">
        <v>2</v>
      </c>
      <c r="AB17" s="219">
        <v>0</v>
      </c>
      <c r="AC17" s="219">
        <v>0</v>
      </c>
      <c r="AD17" s="219">
        <v>0</v>
      </c>
      <c r="AE17" s="219">
        <v>0</v>
      </c>
      <c r="AF17" s="219">
        <v>0</v>
      </c>
      <c r="AG17" s="219">
        <v>0</v>
      </c>
      <c r="AH17" s="219">
        <v>0</v>
      </c>
      <c r="AI17" s="219">
        <v>0</v>
      </c>
      <c r="AJ17" s="219">
        <v>0</v>
      </c>
      <c r="AK17" s="219">
        <v>0</v>
      </c>
      <c r="AL17" s="219">
        <v>0</v>
      </c>
      <c r="AM17" s="219">
        <v>0</v>
      </c>
    </row>
    <row r="18" spans="1:39">
      <c r="A18" s="219" t="s">
        <v>264</v>
      </c>
      <c r="B18" s="219" t="s">
        <v>265</v>
      </c>
      <c r="C18" s="219" t="s">
        <v>263</v>
      </c>
      <c r="D18" s="255" t="s">
        <v>123</v>
      </c>
      <c r="E18" s="256">
        <v>41094</v>
      </c>
      <c r="F18" s="256">
        <v>41097</v>
      </c>
      <c r="G18" s="219">
        <v>0</v>
      </c>
      <c r="H18" s="219">
        <v>1</v>
      </c>
      <c r="I18" s="219">
        <v>0</v>
      </c>
      <c r="J18" s="219">
        <v>1</v>
      </c>
      <c r="K18" s="219">
        <v>0</v>
      </c>
      <c r="L18" s="219">
        <v>0</v>
      </c>
      <c r="M18" s="219">
        <v>5</v>
      </c>
      <c r="O18" s="219" t="s">
        <v>221</v>
      </c>
      <c r="P18" s="219">
        <v>0</v>
      </c>
      <c r="Q18" s="219">
        <v>5</v>
      </c>
      <c r="R18" s="219">
        <v>0</v>
      </c>
      <c r="S18" s="219">
        <v>1</v>
      </c>
      <c r="T18" s="219">
        <v>0</v>
      </c>
      <c r="U18" s="219">
        <v>0</v>
      </c>
      <c r="V18" s="219">
        <v>0</v>
      </c>
      <c r="W18" s="219">
        <v>0</v>
      </c>
      <c r="X18" s="219">
        <v>0</v>
      </c>
      <c r="Y18" s="219">
        <v>0</v>
      </c>
      <c r="Z18" s="219">
        <v>0</v>
      </c>
      <c r="AA18" s="219">
        <v>1</v>
      </c>
      <c r="AB18" s="219">
        <v>0</v>
      </c>
      <c r="AC18" s="219">
        <v>0</v>
      </c>
      <c r="AD18" s="219">
        <v>0</v>
      </c>
      <c r="AE18" s="219">
        <v>0</v>
      </c>
      <c r="AF18" s="219">
        <v>0</v>
      </c>
      <c r="AG18" s="219">
        <v>0</v>
      </c>
      <c r="AH18" s="219">
        <v>0</v>
      </c>
      <c r="AI18" s="219">
        <v>0</v>
      </c>
      <c r="AJ18" s="219">
        <v>0</v>
      </c>
      <c r="AK18" s="219">
        <v>0</v>
      </c>
      <c r="AL18" s="219">
        <v>0</v>
      </c>
      <c r="AM18" s="219">
        <v>0</v>
      </c>
    </row>
    <row r="19" spans="1:39">
      <c r="A19" s="219" t="s">
        <v>267</v>
      </c>
      <c r="B19" s="219" t="s">
        <v>268</v>
      </c>
      <c r="C19" s="219" t="s">
        <v>266</v>
      </c>
      <c r="D19" s="255" t="s">
        <v>123</v>
      </c>
      <c r="E19" s="256">
        <v>41095</v>
      </c>
      <c r="F19" s="256">
        <v>41098</v>
      </c>
      <c r="G19" s="219">
        <v>0</v>
      </c>
      <c r="H19" s="219">
        <v>0</v>
      </c>
      <c r="I19" s="219">
        <v>0</v>
      </c>
      <c r="J19" s="219">
        <v>1</v>
      </c>
      <c r="K19" s="219">
        <v>0</v>
      </c>
      <c r="L19" s="219">
        <v>0</v>
      </c>
      <c r="M19" s="219">
        <v>6</v>
      </c>
      <c r="O19" s="219" t="s">
        <v>221</v>
      </c>
      <c r="P19" s="219">
        <v>0</v>
      </c>
      <c r="Q19" s="219">
        <v>6</v>
      </c>
      <c r="R19" s="219">
        <v>0</v>
      </c>
      <c r="S19" s="219">
        <v>0</v>
      </c>
      <c r="T19" s="219">
        <v>0</v>
      </c>
      <c r="U19" s="219">
        <v>0</v>
      </c>
      <c r="V19" s="219">
        <v>0</v>
      </c>
      <c r="W19" s="219">
        <v>0</v>
      </c>
      <c r="X19" s="219">
        <v>0</v>
      </c>
      <c r="Y19" s="219">
        <v>0</v>
      </c>
      <c r="Z19" s="219">
        <v>0</v>
      </c>
      <c r="AA19" s="219">
        <v>1</v>
      </c>
      <c r="AB19" s="219">
        <v>0</v>
      </c>
      <c r="AC19" s="219">
        <v>0</v>
      </c>
      <c r="AD19" s="219">
        <v>0</v>
      </c>
      <c r="AE19" s="219">
        <v>0</v>
      </c>
      <c r="AF19" s="219">
        <v>0</v>
      </c>
      <c r="AG19" s="219">
        <v>0</v>
      </c>
      <c r="AH19" s="219">
        <v>0</v>
      </c>
      <c r="AI19" s="219">
        <v>0</v>
      </c>
      <c r="AJ19" s="219">
        <v>0</v>
      </c>
      <c r="AK19" s="219">
        <v>0</v>
      </c>
      <c r="AL19" s="219">
        <v>0</v>
      </c>
      <c r="AM19" s="219">
        <v>0</v>
      </c>
    </row>
    <row r="20" spans="1:39">
      <c r="A20" s="219" t="s">
        <v>270</v>
      </c>
      <c r="B20" s="219" t="s">
        <v>271</v>
      </c>
      <c r="C20" s="219" t="s">
        <v>269</v>
      </c>
      <c r="D20" s="255" t="s">
        <v>123</v>
      </c>
      <c r="E20" s="256">
        <v>41100</v>
      </c>
      <c r="F20" s="256">
        <v>41104</v>
      </c>
      <c r="G20" s="257">
        <v>18000</v>
      </c>
      <c r="H20" s="219">
        <v>1</v>
      </c>
      <c r="I20" s="219">
        <v>0</v>
      </c>
      <c r="J20" s="219">
        <v>2</v>
      </c>
      <c r="K20" s="219">
        <v>0</v>
      </c>
      <c r="L20" s="219">
        <v>0</v>
      </c>
      <c r="M20" s="219">
        <v>6</v>
      </c>
      <c r="O20" s="219" t="s">
        <v>221</v>
      </c>
      <c r="P20" s="219">
        <v>0</v>
      </c>
      <c r="Q20" s="219">
        <v>6</v>
      </c>
      <c r="R20" s="219">
        <v>0</v>
      </c>
      <c r="S20" s="219">
        <v>1</v>
      </c>
      <c r="T20" s="219">
        <v>0</v>
      </c>
      <c r="U20" s="219">
        <v>0</v>
      </c>
      <c r="V20" s="219">
        <v>0</v>
      </c>
      <c r="W20" s="219">
        <v>0</v>
      </c>
      <c r="X20" s="219">
        <v>0</v>
      </c>
      <c r="Y20" s="219">
        <v>0</v>
      </c>
      <c r="Z20" s="219">
        <v>0</v>
      </c>
      <c r="AA20" s="219">
        <v>2</v>
      </c>
      <c r="AB20" s="219">
        <v>0</v>
      </c>
      <c r="AC20" s="219">
        <v>0</v>
      </c>
      <c r="AD20" s="219">
        <v>0</v>
      </c>
      <c r="AE20" s="219">
        <v>0</v>
      </c>
      <c r="AF20" s="219">
        <v>0</v>
      </c>
      <c r="AG20" s="219">
        <v>0</v>
      </c>
      <c r="AH20" s="219">
        <v>0</v>
      </c>
      <c r="AI20" s="219">
        <v>0</v>
      </c>
      <c r="AJ20" s="219">
        <v>0</v>
      </c>
      <c r="AK20" s="219">
        <v>0</v>
      </c>
      <c r="AL20" s="219">
        <v>0</v>
      </c>
      <c r="AM20" s="219">
        <v>0</v>
      </c>
    </row>
    <row r="21" spans="1:39">
      <c r="A21" s="219" t="s">
        <v>273</v>
      </c>
      <c r="B21" s="219" t="s">
        <v>274</v>
      </c>
      <c r="C21" s="219" t="s">
        <v>272</v>
      </c>
      <c r="D21" s="255" t="s">
        <v>123</v>
      </c>
      <c r="E21" s="256">
        <v>41102</v>
      </c>
      <c r="F21" s="256">
        <v>41105</v>
      </c>
      <c r="G21" s="257">
        <v>3000</v>
      </c>
      <c r="H21" s="219">
        <v>0</v>
      </c>
      <c r="I21" s="219">
        <v>0</v>
      </c>
      <c r="J21" s="219">
        <v>1</v>
      </c>
      <c r="K21" s="219">
        <v>0</v>
      </c>
      <c r="L21" s="219">
        <v>0</v>
      </c>
      <c r="M21" s="219">
        <v>6</v>
      </c>
      <c r="O21" s="219" t="s">
        <v>221</v>
      </c>
      <c r="P21" s="219">
        <v>0</v>
      </c>
      <c r="Q21" s="219">
        <v>6</v>
      </c>
      <c r="R21" s="219">
        <v>0</v>
      </c>
      <c r="S21" s="219">
        <v>0</v>
      </c>
      <c r="T21" s="219">
        <v>0</v>
      </c>
      <c r="U21" s="219">
        <v>0</v>
      </c>
      <c r="V21" s="219">
        <v>0</v>
      </c>
      <c r="W21" s="219">
        <v>0</v>
      </c>
      <c r="X21" s="219">
        <v>0</v>
      </c>
      <c r="Y21" s="219">
        <v>0</v>
      </c>
      <c r="Z21" s="219">
        <v>0</v>
      </c>
      <c r="AA21" s="219">
        <v>1</v>
      </c>
      <c r="AB21" s="219">
        <v>0</v>
      </c>
      <c r="AC21" s="219">
        <v>0</v>
      </c>
      <c r="AD21" s="219">
        <v>0</v>
      </c>
      <c r="AE21" s="219">
        <v>0</v>
      </c>
      <c r="AF21" s="219">
        <v>0</v>
      </c>
      <c r="AG21" s="219">
        <v>0</v>
      </c>
      <c r="AH21" s="219">
        <v>0</v>
      </c>
      <c r="AI21" s="219">
        <v>0</v>
      </c>
      <c r="AJ21" s="219">
        <v>0</v>
      </c>
      <c r="AK21" s="219">
        <v>0</v>
      </c>
      <c r="AL21" s="219">
        <v>0</v>
      </c>
      <c r="AM21" s="219">
        <v>0</v>
      </c>
    </row>
    <row r="22" spans="1:39">
      <c r="A22" s="219" t="s">
        <v>276</v>
      </c>
      <c r="B22" s="219" t="s">
        <v>277</v>
      </c>
      <c r="C22" s="219" t="s">
        <v>275</v>
      </c>
      <c r="D22" s="255" t="s">
        <v>123</v>
      </c>
      <c r="E22" s="256">
        <v>41109</v>
      </c>
      <c r="F22" s="256">
        <v>41112</v>
      </c>
      <c r="G22" s="257">
        <v>1500</v>
      </c>
      <c r="H22" s="219">
        <v>0</v>
      </c>
      <c r="I22" s="219">
        <v>0</v>
      </c>
      <c r="J22" s="219">
        <v>1</v>
      </c>
      <c r="K22" s="219">
        <v>0</v>
      </c>
      <c r="L22" s="219">
        <v>0</v>
      </c>
      <c r="M22" s="219">
        <v>6</v>
      </c>
      <c r="O22" s="219" t="s">
        <v>221</v>
      </c>
      <c r="P22" s="219">
        <v>0</v>
      </c>
      <c r="Q22" s="219">
        <v>6</v>
      </c>
      <c r="R22" s="219">
        <v>0</v>
      </c>
      <c r="S22" s="219">
        <v>0</v>
      </c>
      <c r="T22" s="219">
        <v>0</v>
      </c>
      <c r="U22" s="219">
        <v>0</v>
      </c>
      <c r="V22" s="219">
        <v>0</v>
      </c>
      <c r="W22" s="219">
        <v>0</v>
      </c>
      <c r="X22" s="219">
        <v>0</v>
      </c>
      <c r="Y22" s="219">
        <v>0</v>
      </c>
      <c r="Z22" s="219">
        <v>0</v>
      </c>
      <c r="AA22" s="219">
        <v>1</v>
      </c>
      <c r="AB22" s="219">
        <v>0</v>
      </c>
      <c r="AC22" s="219">
        <v>0</v>
      </c>
      <c r="AD22" s="219">
        <v>0</v>
      </c>
      <c r="AE22" s="219">
        <v>0</v>
      </c>
      <c r="AF22" s="219">
        <v>0</v>
      </c>
      <c r="AG22" s="219">
        <v>0</v>
      </c>
      <c r="AH22" s="219">
        <v>0</v>
      </c>
      <c r="AI22" s="219">
        <v>0</v>
      </c>
      <c r="AJ22" s="219">
        <v>0</v>
      </c>
      <c r="AK22" s="219">
        <v>0</v>
      </c>
      <c r="AL22" s="219">
        <v>0</v>
      </c>
      <c r="AM22" s="219">
        <v>0</v>
      </c>
    </row>
    <row r="23" spans="1:39">
      <c r="A23" s="219" t="s">
        <v>279</v>
      </c>
      <c r="B23" s="219" t="s">
        <v>280</v>
      </c>
      <c r="C23" s="219" t="s">
        <v>278</v>
      </c>
      <c r="D23" s="255" t="s">
        <v>123</v>
      </c>
      <c r="E23" s="256">
        <v>41114</v>
      </c>
      <c r="F23" s="256">
        <v>41117</v>
      </c>
      <c r="G23" s="257">
        <v>14000</v>
      </c>
      <c r="H23" s="219">
        <v>1</v>
      </c>
      <c r="I23" s="219">
        <v>0</v>
      </c>
      <c r="J23" s="219">
        <v>2</v>
      </c>
      <c r="K23" s="219">
        <v>0</v>
      </c>
      <c r="L23" s="219">
        <v>0</v>
      </c>
      <c r="M23" s="219">
        <v>8</v>
      </c>
      <c r="O23" s="219" t="s">
        <v>221</v>
      </c>
      <c r="P23" s="219">
        <v>0</v>
      </c>
      <c r="Q23" s="219">
        <v>8</v>
      </c>
      <c r="R23" s="219">
        <v>0</v>
      </c>
      <c r="S23" s="219">
        <v>1</v>
      </c>
      <c r="T23" s="219">
        <v>0</v>
      </c>
      <c r="U23" s="219">
        <v>0</v>
      </c>
      <c r="V23" s="219">
        <v>0</v>
      </c>
      <c r="W23" s="219">
        <v>0</v>
      </c>
      <c r="X23" s="219">
        <v>0</v>
      </c>
      <c r="Y23" s="219">
        <v>0</v>
      </c>
      <c r="Z23" s="219">
        <v>0</v>
      </c>
      <c r="AA23" s="219">
        <v>2</v>
      </c>
      <c r="AB23" s="219">
        <v>0</v>
      </c>
      <c r="AC23" s="219">
        <v>0</v>
      </c>
      <c r="AD23" s="219">
        <v>0</v>
      </c>
      <c r="AE23" s="219">
        <v>0</v>
      </c>
      <c r="AF23" s="219">
        <v>0</v>
      </c>
      <c r="AG23" s="219">
        <v>0</v>
      </c>
      <c r="AH23" s="219">
        <v>0</v>
      </c>
      <c r="AI23" s="219">
        <v>0</v>
      </c>
      <c r="AJ23" s="219">
        <v>0</v>
      </c>
      <c r="AK23" s="219">
        <v>0</v>
      </c>
      <c r="AL23" s="219">
        <v>0</v>
      </c>
      <c r="AM23" s="219">
        <v>0</v>
      </c>
    </row>
    <row r="24" spans="1:39">
      <c r="A24" s="219" t="s">
        <v>282</v>
      </c>
      <c r="B24" s="219" t="s">
        <v>283</v>
      </c>
      <c r="C24" s="219" t="s">
        <v>281</v>
      </c>
      <c r="D24" s="255" t="s">
        <v>123</v>
      </c>
      <c r="E24" s="256">
        <v>41114</v>
      </c>
      <c r="F24" s="256">
        <v>41117</v>
      </c>
      <c r="G24" s="219">
        <v>0</v>
      </c>
      <c r="H24" s="219">
        <v>0</v>
      </c>
      <c r="I24" s="219">
        <v>0</v>
      </c>
      <c r="J24" s="219">
        <v>2</v>
      </c>
      <c r="K24" s="219">
        <v>0</v>
      </c>
      <c r="L24" s="219">
        <v>0</v>
      </c>
      <c r="M24" s="219">
        <v>6</v>
      </c>
      <c r="O24" s="219" t="s">
        <v>221</v>
      </c>
      <c r="P24" s="219">
        <v>0</v>
      </c>
      <c r="Q24" s="219">
        <v>6</v>
      </c>
      <c r="R24" s="219">
        <v>0</v>
      </c>
      <c r="S24" s="219">
        <v>0</v>
      </c>
      <c r="T24" s="219">
        <v>0</v>
      </c>
      <c r="U24" s="219">
        <v>0</v>
      </c>
      <c r="V24" s="219">
        <v>0</v>
      </c>
      <c r="W24" s="219">
        <v>0</v>
      </c>
      <c r="X24" s="219">
        <v>0</v>
      </c>
      <c r="Y24" s="219">
        <v>0</v>
      </c>
      <c r="Z24" s="219">
        <v>0</v>
      </c>
      <c r="AA24" s="219">
        <v>2</v>
      </c>
      <c r="AB24" s="219">
        <v>0</v>
      </c>
      <c r="AC24" s="219">
        <v>0</v>
      </c>
      <c r="AD24" s="219">
        <v>0</v>
      </c>
      <c r="AE24" s="219">
        <v>0</v>
      </c>
      <c r="AF24" s="219">
        <v>0</v>
      </c>
      <c r="AG24" s="219">
        <v>0</v>
      </c>
      <c r="AH24" s="219">
        <v>0</v>
      </c>
      <c r="AI24" s="219">
        <v>0</v>
      </c>
      <c r="AJ24" s="219">
        <v>0</v>
      </c>
      <c r="AK24" s="219">
        <v>0</v>
      </c>
      <c r="AL24" s="219">
        <v>0</v>
      </c>
      <c r="AM24" s="219">
        <v>0</v>
      </c>
    </row>
    <row r="25" spans="1:39">
      <c r="A25" s="219" t="s">
        <v>285</v>
      </c>
      <c r="B25" s="219" t="s">
        <v>95</v>
      </c>
      <c r="C25" s="219" t="s">
        <v>284</v>
      </c>
      <c r="D25" s="255" t="s">
        <v>123</v>
      </c>
      <c r="E25" s="256">
        <v>41129</v>
      </c>
      <c r="F25" s="256">
        <v>41132</v>
      </c>
      <c r="G25" s="257">
        <v>10000</v>
      </c>
      <c r="H25" s="219">
        <v>1</v>
      </c>
      <c r="I25" s="219">
        <v>0</v>
      </c>
      <c r="J25" s="219">
        <v>1</v>
      </c>
      <c r="K25" s="219">
        <v>0</v>
      </c>
      <c r="L25" s="219">
        <v>0</v>
      </c>
      <c r="M25" s="219">
        <v>6</v>
      </c>
      <c r="O25" s="219" t="s">
        <v>221</v>
      </c>
      <c r="P25" s="219">
        <v>0</v>
      </c>
      <c r="Q25" s="219">
        <v>6</v>
      </c>
      <c r="R25" s="219">
        <v>0</v>
      </c>
      <c r="S25" s="219">
        <v>1</v>
      </c>
      <c r="T25" s="219">
        <v>0</v>
      </c>
      <c r="U25" s="219">
        <v>0</v>
      </c>
      <c r="V25" s="219">
        <v>0</v>
      </c>
      <c r="W25" s="219">
        <v>0</v>
      </c>
      <c r="X25" s="219">
        <v>0</v>
      </c>
      <c r="Y25" s="219">
        <v>0</v>
      </c>
      <c r="Z25" s="219">
        <v>0</v>
      </c>
      <c r="AA25" s="219">
        <v>1</v>
      </c>
      <c r="AB25" s="219">
        <v>0</v>
      </c>
      <c r="AC25" s="219">
        <v>0</v>
      </c>
      <c r="AD25" s="219">
        <v>0</v>
      </c>
      <c r="AE25" s="219">
        <v>0</v>
      </c>
      <c r="AF25" s="219">
        <v>0</v>
      </c>
      <c r="AG25" s="219">
        <v>0</v>
      </c>
      <c r="AH25" s="219">
        <v>0</v>
      </c>
      <c r="AI25" s="219">
        <v>0</v>
      </c>
      <c r="AJ25" s="219">
        <v>0</v>
      </c>
      <c r="AK25" s="219">
        <v>0</v>
      </c>
      <c r="AL25" s="219">
        <v>0</v>
      </c>
      <c r="AM25" s="219">
        <v>0</v>
      </c>
    </row>
    <row r="26" spans="1:39">
      <c r="A26" s="219" t="s">
        <v>287</v>
      </c>
      <c r="B26" s="219" t="s">
        <v>288</v>
      </c>
      <c r="C26" s="219" t="s">
        <v>286</v>
      </c>
      <c r="D26" s="255" t="s">
        <v>123</v>
      </c>
      <c r="E26" s="256">
        <v>41137</v>
      </c>
      <c r="F26" s="256">
        <v>41139</v>
      </c>
      <c r="G26" s="257">
        <v>2000</v>
      </c>
      <c r="H26" s="219">
        <v>0</v>
      </c>
      <c r="I26" s="219">
        <v>0</v>
      </c>
      <c r="J26" s="219">
        <v>0</v>
      </c>
      <c r="K26" s="219">
        <v>0</v>
      </c>
      <c r="L26" s="219">
        <v>0</v>
      </c>
      <c r="M26" s="219">
        <v>3</v>
      </c>
      <c r="O26" s="219" t="s">
        <v>221</v>
      </c>
      <c r="P26" s="219">
        <v>0</v>
      </c>
      <c r="Q26" s="219">
        <v>3</v>
      </c>
      <c r="R26" s="219">
        <v>0</v>
      </c>
      <c r="S26" s="219">
        <v>0</v>
      </c>
      <c r="T26" s="219">
        <v>0</v>
      </c>
      <c r="U26" s="219">
        <v>0</v>
      </c>
      <c r="V26" s="219">
        <v>0</v>
      </c>
      <c r="W26" s="219">
        <v>0</v>
      </c>
      <c r="X26" s="219">
        <v>0</v>
      </c>
      <c r="Y26" s="219">
        <v>0</v>
      </c>
      <c r="Z26" s="219">
        <v>0</v>
      </c>
      <c r="AA26" s="219">
        <v>0</v>
      </c>
      <c r="AB26" s="219">
        <v>0</v>
      </c>
      <c r="AC26" s="219">
        <v>0</v>
      </c>
      <c r="AD26" s="219">
        <v>0</v>
      </c>
      <c r="AE26" s="219">
        <v>0</v>
      </c>
      <c r="AF26" s="219">
        <v>0</v>
      </c>
      <c r="AG26" s="219">
        <v>0</v>
      </c>
      <c r="AH26" s="219">
        <v>0</v>
      </c>
      <c r="AI26" s="219">
        <v>0</v>
      </c>
      <c r="AJ26" s="219">
        <v>0</v>
      </c>
      <c r="AK26" s="219">
        <v>0</v>
      </c>
      <c r="AL26" s="219">
        <v>0</v>
      </c>
      <c r="AM26" s="219">
        <v>0</v>
      </c>
    </row>
    <row r="27" spans="1:39">
      <c r="A27" s="219" t="s">
        <v>290</v>
      </c>
      <c r="B27" s="219" t="s">
        <v>291</v>
      </c>
      <c r="C27" s="219" t="s">
        <v>289</v>
      </c>
      <c r="D27" s="255" t="s">
        <v>123</v>
      </c>
      <c r="E27" s="256">
        <v>41135</v>
      </c>
      <c r="F27" s="256">
        <v>41140</v>
      </c>
      <c r="G27" s="257">
        <v>10000</v>
      </c>
      <c r="H27" s="219">
        <v>0</v>
      </c>
      <c r="I27" s="219">
        <v>0</v>
      </c>
      <c r="J27" s="219">
        <v>2</v>
      </c>
      <c r="K27" s="219">
        <v>0</v>
      </c>
      <c r="L27" s="219">
        <v>0</v>
      </c>
      <c r="M27" s="219">
        <v>6</v>
      </c>
      <c r="O27" s="219" t="s">
        <v>221</v>
      </c>
      <c r="P27" s="219">
        <v>0</v>
      </c>
      <c r="Q27" s="219">
        <v>6</v>
      </c>
      <c r="R27" s="219">
        <v>0</v>
      </c>
      <c r="S27" s="219">
        <v>0</v>
      </c>
      <c r="T27" s="219">
        <v>0</v>
      </c>
      <c r="U27" s="219">
        <v>0</v>
      </c>
      <c r="V27" s="219">
        <v>0</v>
      </c>
      <c r="W27" s="219">
        <v>0</v>
      </c>
      <c r="X27" s="219">
        <v>0</v>
      </c>
      <c r="Y27" s="219">
        <v>0</v>
      </c>
      <c r="Z27" s="219">
        <v>0</v>
      </c>
      <c r="AA27" s="219">
        <v>2</v>
      </c>
      <c r="AB27" s="219">
        <v>0</v>
      </c>
      <c r="AC27" s="219">
        <v>0</v>
      </c>
      <c r="AD27" s="219">
        <v>0</v>
      </c>
      <c r="AE27" s="219">
        <v>0</v>
      </c>
      <c r="AF27" s="219">
        <v>0</v>
      </c>
      <c r="AG27" s="219">
        <v>0</v>
      </c>
      <c r="AH27" s="219">
        <v>0</v>
      </c>
      <c r="AI27" s="219">
        <v>0</v>
      </c>
      <c r="AJ27" s="219">
        <v>0</v>
      </c>
      <c r="AK27" s="219">
        <v>0</v>
      </c>
      <c r="AL27" s="219">
        <v>0</v>
      </c>
      <c r="AM27" s="219">
        <v>0</v>
      </c>
    </row>
    <row r="28" spans="1:39">
      <c r="A28" s="219" t="s">
        <v>293</v>
      </c>
      <c r="B28" s="219" t="s">
        <v>294</v>
      </c>
      <c r="C28" s="219" t="s">
        <v>292</v>
      </c>
      <c r="D28" s="255" t="s">
        <v>123</v>
      </c>
      <c r="E28" s="256">
        <v>41152</v>
      </c>
      <c r="F28" s="256">
        <v>41153</v>
      </c>
      <c r="G28" s="219">
        <v>0</v>
      </c>
      <c r="H28" s="219">
        <v>0</v>
      </c>
      <c r="I28" s="219">
        <v>0</v>
      </c>
      <c r="J28" s="219">
        <v>0</v>
      </c>
      <c r="K28" s="219">
        <v>0</v>
      </c>
      <c r="L28" s="219">
        <v>0</v>
      </c>
      <c r="M28" s="219">
        <v>1</v>
      </c>
      <c r="O28" s="219" t="s">
        <v>221</v>
      </c>
      <c r="P28" s="219">
        <v>0</v>
      </c>
      <c r="Q28" s="219">
        <v>1</v>
      </c>
      <c r="R28" s="219">
        <v>0</v>
      </c>
      <c r="S28" s="219">
        <v>0</v>
      </c>
      <c r="T28" s="219">
        <v>0</v>
      </c>
      <c r="U28" s="219">
        <v>0</v>
      </c>
      <c r="V28" s="219">
        <v>0</v>
      </c>
      <c r="W28" s="219">
        <v>0</v>
      </c>
      <c r="X28" s="219">
        <v>0</v>
      </c>
      <c r="Y28" s="219">
        <v>0</v>
      </c>
      <c r="Z28" s="219">
        <v>0</v>
      </c>
      <c r="AA28" s="219">
        <v>0</v>
      </c>
      <c r="AB28" s="219">
        <v>0</v>
      </c>
      <c r="AC28" s="219">
        <v>0</v>
      </c>
      <c r="AD28" s="219">
        <v>0</v>
      </c>
      <c r="AE28" s="219">
        <v>0</v>
      </c>
      <c r="AF28" s="219">
        <v>0</v>
      </c>
      <c r="AG28" s="219">
        <v>0</v>
      </c>
      <c r="AH28" s="219">
        <v>0</v>
      </c>
      <c r="AI28" s="219">
        <v>0</v>
      </c>
      <c r="AJ28" s="219">
        <v>0</v>
      </c>
      <c r="AK28" s="219">
        <v>0</v>
      </c>
      <c r="AL28" s="219">
        <v>0</v>
      </c>
      <c r="AM28" s="219">
        <v>0</v>
      </c>
    </row>
    <row r="29" spans="1:39">
      <c r="A29" s="219" t="s">
        <v>296</v>
      </c>
      <c r="B29" s="219" t="s">
        <v>294</v>
      </c>
      <c r="C29" s="219" t="s">
        <v>295</v>
      </c>
      <c r="D29" s="255" t="s">
        <v>123</v>
      </c>
      <c r="E29" s="256">
        <v>41152</v>
      </c>
      <c r="F29" s="256">
        <v>41153</v>
      </c>
      <c r="G29" s="219">
        <v>0</v>
      </c>
      <c r="H29" s="219">
        <v>0</v>
      </c>
      <c r="I29" s="219">
        <v>0</v>
      </c>
      <c r="J29" s="219">
        <v>0</v>
      </c>
      <c r="K29" s="219">
        <v>0</v>
      </c>
      <c r="L29" s="219">
        <v>0</v>
      </c>
      <c r="M29" s="219">
        <v>1</v>
      </c>
      <c r="O29" s="219" t="s">
        <v>221</v>
      </c>
      <c r="P29" s="219">
        <v>0</v>
      </c>
      <c r="Q29" s="219">
        <v>1</v>
      </c>
      <c r="R29" s="219">
        <v>0</v>
      </c>
      <c r="S29" s="219">
        <v>0</v>
      </c>
      <c r="T29" s="219">
        <v>0</v>
      </c>
      <c r="U29" s="219">
        <v>0</v>
      </c>
      <c r="V29" s="219">
        <v>0</v>
      </c>
      <c r="W29" s="219">
        <v>0</v>
      </c>
      <c r="X29" s="219">
        <v>0</v>
      </c>
      <c r="Y29" s="219">
        <v>0</v>
      </c>
      <c r="Z29" s="219">
        <v>0</v>
      </c>
      <c r="AA29" s="219">
        <v>0</v>
      </c>
      <c r="AB29" s="219">
        <v>0</v>
      </c>
      <c r="AC29" s="219">
        <v>0</v>
      </c>
      <c r="AD29" s="219">
        <v>0</v>
      </c>
      <c r="AE29" s="219">
        <v>0</v>
      </c>
      <c r="AF29" s="219">
        <v>0</v>
      </c>
      <c r="AG29" s="219">
        <v>0</v>
      </c>
      <c r="AH29" s="219">
        <v>0</v>
      </c>
      <c r="AI29" s="219">
        <v>0</v>
      </c>
      <c r="AJ29" s="219">
        <v>0</v>
      </c>
      <c r="AK29" s="219">
        <v>0</v>
      </c>
      <c r="AL29" s="219">
        <v>0</v>
      </c>
      <c r="AM29" s="219">
        <v>0</v>
      </c>
    </row>
    <row r="30" spans="1:39">
      <c r="A30" s="219" t="s">
        <v>298</v>
      </c>
      <c r="B30" s="219" t="s">
        <v>299</v>
      </c>
      <c r="C30" s="219" t="s">
        <v>297</v>
      </c>
      <c r="D30" s="255" t="s">
        <v>123</v>
      </c>
      <c r="E30" s="256">
        <v>41157</v>
      </c>
      <c r="F30" s="256">
        <v>41160</v>
      </c>
      <c r="G30" s="257">
        <v>42000</v>
      </c>
      <c r="H30" s="219">
        <v>0</v>
      </c>
      <c r="I30" s="219">
        <v>0</v>
      </c>
      <c r="J30" s="219">
        <v>2</v>
      </c>
      <c r="K30" s="219">
        <v>0</v>
      </c>
      <c r="L30" s="219">
        <v>0</v>
      </c>
      <c r="M30" s="219">
        <v>0</v>
      </c>
      <c r="O30" s="219" t="s">
        <v>221</v>
      </c>
      <c r="P30" s="219">
        <v>0</v>
      </c>
      <c r="Q30" s="219">
        <v>0</v>
      </c>
      <c r="R30" s="219">
        <v>0</v>
      </c>
      <c r="S30" s="219">
        <v>0</v>
      </c>
      <c r="T30" s="219">
        <v>0</v>
      </c>
      <c r="U30" s="219">
        <v>0</v>
      </c>
      <c r="V30" s="219">
        <v>0</v>
      </c>
      <c r="W30" s="219">
        <v>0</v>
      </c>
      <c r="X30" s="219">
        <v>0</v>
      </c>
      <c r="Y30" s="219">
        <v>0</v>
      </c>
      <c r="Z30" s="219">
        <v>0</v>
      </c>
      <c r="AA30" s="219">
        <v>2</v>
      </c>
      <c r="AB30" s="219">
        <v>0</v>
      </c>
      <c r="AC30" s="219">
        <v>0</v>
      </c>
      <c r="AD30" s="219">
        <v>0</v>
      </c>
      <c r="AE30" s="219">
        <v>0</v>
      </c>
      <c r="AF30" s="219">
        <v>0</v>
      </c>
      <c r="AG30" s="219">
        <v>0</v>
      </c>
      <c r="AH30" s="219">
        <v>0</v>
      </c>
      <c r="AI30" s="219">
        <v>0</v>
      </c>
      <c r="AJ30" s="219">
        <v>0</v>
      </c>
      <c r="AK30" s="219">
        <v>0</v>
      </c>
      <c r="AL30" s="219">
        <v>0</v>
      </c>
      <c r="AM30" s="219">
        <v>0</v>
      </c>
    </row>
    <row r="31" spans="1:39">
      <c r="A31" s="219" t="s">
        <v>301</v>
      </c>
      <c r="B31" s="219" t="s">
        <v>302</v>
      </c>
      <c r="C31" s="219" t="s">
        <v>300</v>
      </c>
      <c r="D31" s="255" t="s">
        <v>123</v>
      </c>
      <c r="E31" s="256">
        <v>41172</v>
      </c>
      <c r="F31" s="256">
        <v>41175</v>
      </c>
      <c r="G31" s="257">
        <v>5000</v>
      </c>
      <c r="H31" s="219">
        <v>2</v>
      </c>
      <c r="I31" s="219">
        <v>0</v>
      </c>
      <c r="J31" s="219">
        <v>1</v>
      </c>
      <c r="K31" s="219">
        <v>0</v>
      </c>
      <c r="L31" s="219">
        <v>0</v>
      </c>
      <c r="M31" s="219">
        <v>8</v>
      </c>
      <c r="O31" s="219" t="s">
        <v>221</v>
      </c>
      <c r="P31" s="219">
        <v>0</v>
      </c>
      <c r="Q31" s="219">
        <v>8</v>
      </c>
      <c r="R31" s="219">
        <v>0</v>
      </c>
      <c r="S31" s="219">
        <v>2</v>
      </c>
      <c r="T31" s="219">
        <v>0</v>
      </c>
      <c r="U31" s="219">
        <v>0</v>
      </c>
      <c r="V31" s="219">
        <v>0</v>
      </c>
      <c r="W31" s="219">
        <v>0</v>
      </c>
      <c r="X31" s="219">
        <v>0</v>
      </c>
      <c r="Y31" s="219">
        <v>0</v>
      </c>
      <c r="Z31" s="219">
        <v>0</v>
      </c>
      <c r="AA31" s="219">
        <v>1</v>
      </c>
      <c r="AB31" s="219">
        <v>0</v>
      </c>
      <c r="AC31" s="219">
        <v>0</v>
      </c>
      <c r="AD31" s="219">
        <v>0</v>
      </c>
      <c r="AE31" s="219">
        <v>0</v>
      </c>
      <c r="AF31" s="219">
        <v>0</v>
      </c>
      <c r="AG31" s="219">
        <v>0</v>
      </c>
      <c r="AH31" s="219">
        <v>0</v>
      </c>
      <c r="AI31" s="219">
        <v>0</v>
      </c>
      <c r="AJ31" s="219">
        <v>0</v>
      </c>
      <c r="AK31" s="219">
        <v>0</v>
      </c>
      <c r="AL31" s="219">
        <v>0</v>
      </c>
      <c r="AM31" s="219">
        <v>0</v>
      </c>
    </row>
    <row r="32" spans="1:39">
      <c r="A32" s="219" t="s">
        <v>304</v>
      </c>
      <c r="B32" s="219" t="s">
        <v>305</v>
      </c>
      <c r="C32" s="219" t="s">
        <v>303</v>
      </c>
      <c r="D32" s="255" t="s">
        <v>123</v>
      </c>
      <c r="E32" s="256">
        <v>41179</v>
      </c>
      <c r="F32" s="256">
        <v>41182</v>
      </c>
      <c r="G32" s="219">
        <v>0</v>
      </c>
      <c r="H32" s="219">
        <v>0</v>
      </c>
      <c r="I32" s="219">
        <v>0</v>
      </c>
      <c r="J32" s="219">
        <v>2</v>
      </c>
      <c r="K32" s="219">
        <v>0</v>
      </c>
      <c r="L32" s="219">
        <v>0</v>
      </c>
      <c r="M32" s="219">
        <v>0</v>
      </c>
      <c r="O32" s="219" t="s">
        <v>221</v>
      </c>
      <c r="P32" s="219">
        <v>0</v>
      </c>
      <c r="Q32" s="219">
        <v>0</v>
      </c>
      <c r="R32" s="219">
        <v>0</v>
      </c>
      <c r="S32" s="219">
        <v>0</v>
      </c>
      <c r="T32" s="219">
        <v>0</v>
      </c>
      <c r="U32" s="219">
        <v>0</v>
      </c>
      <c r="V32" s="219">
        <v>0</v>
      </c>
      <c r="W32" s="219">
        <v>0</v>
      </c>
      <c r="X32" s="219">
        <v>0</v>
      </c>
      <c r="Y32" s="219">
        <v>0</v>
      </c>
      <c r="Z32" s="219">
        <v>0</v>
      </c>
      <c r="AA32" s="219">
        <v>2</v>
      </c>
      <c r="AB32" s="219">
        <v>0</v>
      </c>
      <c r="AC32" s="219">
        <v>0</v>
      </c>
      <c r="AD32" s="219">
        <v>0</v>
      </c>
      <c r="AE32" s="219">
        <v>0</v>
      </c>
      <c r="AF32" s="219">
        <v>0</v>
      </c>
      <c r="AG32" s="219">
        <v>0</v>
      </c>
      <c r="AH32" s="219">
        <v>0</v>
      </c>
      <c r="AI32" s="219">
        <v>0</v>
      </c>
      <c r="AJ32" s="219">
        <v>0</v>
      </c>
      <c r="AK32" s="219">
        <v>0</v>
      </c>
      <c r="AL32" s="219">
        <v>0</v>
      </c>
      <c r="AM32" s="219">
        <v>0</v>
      </c>
    </row>
    <row r="33" spans="1:39">
      <c r="A33" s="219" t="s">
        <v>307</v>
      </c>
      <c r="B33" s="219" t="s">
        <v>308</v>
      </c>
      <c r="C33" s="219" t="s">
        <v>306</v>
      </c>
      <c r="D33" s="255" t="s">
        <v>123</v>
      </c>
      <c r="E33" s="256">
        <v>41186</v>
      </c>
      <c r="F33" s="256">
        <v>41189</v>
      </c>
      <c r="G33" s="257">
        <v>19000</v>
      </c>
      <c r="H33" s="219">
        <v>1</v>
      </c>
      <c r="I33" s="219">
        <v>0</v>
      </c>
      <c r="J33" s="219">
        <v>3</v>
      </c>
      <c r="K33" s="219">
        <v>0</v>
      </c>
      <c r="L33" s="219">
        <v>0</v>
      </c>
      <c r="M33" s="219">
        <v>3</v>
      </c>
      <c r="O33" s="219" t="s">
        <v>221</v>
      </c>
      <c r="P33" s="219">
        <v>0</v>
      </c>
      <c r="Q33" s="219">
        <v>3</v>
      </c>
      <c r="R33" s="219">
        <v>0</v>
      </c>
      <c r="S33" s="219">
        <v>1</v>
      </c>
      <c r="T33" s="219">
        <v>0</v>
      </c>
      <c r="U33" s="219">
        <v>0</v>
      </c>
      <c r="V33" s="219">
        <v>0</v>
      </c>
      <c r="W33" s="219">
        <v>0</v>
      </c>
      <c r="X33" s="219">
        <v>0</v>
      </c>
      <c r="Y33" s="219">
        <v>0</v>
      </c>
      <c r="Z33" s="219">
        <v>0</v>
      </c>
      <c r="AA33" s="219">
        <v>3</v>
      </c>
      <c r="AB33" s="219">
        <v>0</v>
      </c>
      <c r="AC33" s="219">
        <v>0</v>
      </c>
      <c r="AD33" s="219">
        <v>0</v>
      </c>
      <c r="AE33" s="219">
        <v>0</v>
      </c>
      <c r="AF33" s="219">
        <v>0</v>
      </c>
      <c r="AG33" s="219">
        <v>0</v>
      </c>
      <c r="AH33" s="219">
        <v>0</v>
      </c>
      <c r="AI33" s="219">
        <v>0</v>
      </c>
      <c r="AJ33" s="219">
        <v>0</v>
      </c>
      <c r="AK33" s="219">
        <v>0</v>
      </c>
      <c r="AL33" s="219">
        <v>0</v>
      </c>
      <c r="AM33" s="219">
        <v>0</v>
      </c>
    </row>
    <row r="34" spans="1:39">
      <c r="A34" s="219" t="s">
        <v>310</v>
      </c>
      <c r="B34" s="219" t="s">
        <v>95</v>
      </c>
      <c r="C34" s="219" t="s">
        <v>309</v>
      </c>
      <c r="D34" s="255" t="s">
        <v>123</v>
      </c>
      <c r="E34" s="256">
        <v>41200</v>
      </c>
      <c r="F34" s="256">
        <v>41203</v>
      </c>
      <c r="G34" s="257">
        <v>30000</v>
      </c>
      <c r="H34" s="219">
        <v>0</v>
      </c>
      <c r="I34" s="219">
        <v>0</v>
      </c>
      <c r="J34" s="219">
        <v>2</v>
      </c>
      <c r="K34" s="219">
        <v>0</v>
      </c>
      <c r="L34" s="219">
        <v>0</v>
      </c>
      <c r="M34" s="219">
        <v>0</v>
      </c>
      <c r="O34" s="219" t="s">
        <v>221</v>
      </c>
      <c r="P34" s="219">
        <v>0</v>
      </c>
      <c r="Q34" s="219">
        <v>0</v>
      </c>
      <c r="R34" s="219">
        <v>0</v>
      </c>
      <c r="S34" s="219">
        <v>0</v>
      </c>
      <c r="T34" s="219">
        <v>0</v>
      </c>
      <c r="U34" s="219">
        <v>0</v>
      </c>
      <c r="V34" s="219">
        <v>0</v>
      </c>
      <c r="W34" s="219">
        <v>0</v>
      </c>
      <c r="X34" s="219">
        <v>0</v>
      </c>
      <c r="Y34" s="219">
        <v>0</v>
      </c>
      <c r="Z34" s="219">
        <v>0</v>
      </c>
      <c r="AA34" s="219">
        <v>2</v>
      </c>
      <c r="AB34" s="219">
        <v>0</v>
      </c>
      <c r="AC34" s="219">
        <v>0</v>
      </c>
      <c r="AD34" s="219">
        <v>0</v>
      </c>
      <c r="AE34" s="219">
        <v>0</v>
      </c>
      <c r="AF34" s="219">
        <v>0</v>
      </c>
      <c r="AG34" s="219">
        <v>0</v>
      </c>
      <c r="AH34" s="219">
        <v>0</v>
      </c>
      <c r="AI34" s="219">
        <v>0</v>
      </c>
      <c r="AJ34" s="219">
        <v>0</v>
      </c>
      <c r="AK34" s="219">
        <v>0</v>
      </c>
      <c r="AL34" s="219">
        <v>0</v>
      </c>
      <c r="AM34" s="219">
        <v>0</v>
      </c>
    </row>
    <row r="35" spans="1:39">
      <c r="A35" s="219" t="s">
        <v>312</v>
      </c>
      <c r="B35" s="219" t="s">
        <v>95</v>
      </c>
      <c r="C35" s="219" t="s">
        <v>311</v>
      </c>
      <c r="D35" s="255" t="s">
        <v>123</v>
      </c>
      <c r="E35" s="256">
        <v>41202</v>
      </c>
      <c r="F35" s="256">
        <v>41204</v>
      </c>
      <c r="G35" s="257">
        <v>4200</v>
      </c>
      <c r="H35" s="219">
        <v>0</v>
      </c>
      <c r="I35" s="219">
        <v>0</v>
      </c>
      <c r="J35" s="219">
        <v>0</v>
      </c>
      <c r="K35" s="219">
        <v>0</v>
      </c>
      <c r="L35" s="219">
        <v>0</v>
      </c>
      <c r="M35" s="219">
        <v>3</v>
      </c>
      <c r="O35" s="219" t="s">
        <v>221</v>
      </c>
      <c r="P35" s="219">
        <v>0</v>
      </c>
      <c r="Q35" s="219">
        <v>3</v>
      </c>
      <c r="R35" s="219">
        <v>0</v>
      </c>
      <c r="S35" s="219">
        <v>0</v>
      </c>
      <c r="T35" s="219">
        <v>0</v>
      </c>
      <c r="U35" s="219">
        <v>0</v>
      </c>
      <c r="V35" s="219">
        <v>0</v>
      </c>
      <c r="W35" s="219">
        <v>0</v>
      </c>
      <c r="X35" s="219">
        <v>0</v>
      </c>
      <c r="Y35" s="219">
        <v>0</v>
      </c>
      <c r="Z35" s="219">
        <v>0</v>
      </c>
      <c r="AA35" s="219">
        <v>0</v>
      </c>
      <c r="AB35" s="219">
        <v>0</v>
      </c>
      <c r="AC35" s="219">
        <v>0</v>
      </c>
      <c r="AD35" s="219">
        <v>0</v>
      </c>
      <c r="AE35" s="219">
        <v>0</v>
      </c>
      <c r="AF35" s="219">
        <v>0</v>
      </c>
      <c r="AG35" s="219">
        <v>0</v>
      </c>
      <c r="AH35" s="219">
        <v>0</v>
      </c>
      <c r="AI35" s="219">
        <v>0</v>
      </c>
      <c r="AJ35" s="219">
        <v>0</v>
      </c>
      <c r="AK35" s="219">
        <v>0</v>
      </c>
      <c r="AL35" s="219">
        <v>0</v>
      </c>
      <c r="AM35" s="219">
        <v>0</v>
      </c>
    </row>
    <row r="36" spans="1:39">
      <c r="A36" s="219" t="s">
        <v>314</v>
      </c>
      <c r="B36" s="219" t="s">
        <v>305</v>
      </c>
      <c r="C36" s="219" t="s">
        <v>313</v>
      </c>
      <c r="D36" s="255" t="s">
        <v>123</v>
      </c>
      <c r="E36" s="256">
        <v>41269</v>
      </c>
      <c r="F36" s="256">
        <v>41273</v>
      </c>
      <c r="G36" s="219">
        <v>0</v>
      </c>
      <c r="H36" s="219">
        <v>6</v>
      </c>
      <c r="I36" s="219">
        <v>0</v>
      </c>
      <c r="J36" s="219">
        <v>2</v>
      </c>
      <c r="K36" s="219">
        <v>0</v>
      </c>
      <c r="L36" s="219">
        <v>0</v>
      </c>
      <c r="M36" s="219">
        <v>32</v>
      </c>
      <c r="O36" s="219" t="s">
        <v>221</v>
      </c>
      <c r="P36" s="219">
        <v>0</v>
      </c>
      <c r="Q36" s="219">
        <v>32</v>
      </c>
      <c r="R36" s="219">
        <v>0</v>
      </c>
      <c r="S36" s="219">
        <v>6</v>
      </c>
      <c r="T36" s="219">
        <v>0</v>
      </c>
      <c r="U36" s="219">
        <v>0</v>
      </c>
      <c r="V36" s="219">
        <v>0</v>
      </c>
      <c r="W36" s="219">
        <v>0</v>
      </c>
      <c r="X36" s="219">
        <v>0</v>
      </c>
      <c r="Y36" s="219">
        <v>0</v>
      </c>
      <c r="Z36" s="219">
        <v>0</v>
      </c>
      <c r="AA36" s="219">
        <v>2</v>
      </c>
      <c r="AB36" s="219">
        <v>0</v>
      </c>
      <c r="AC36" s="219">
        <v>0</v>
      </c>
      <c r="AD36" s="219">
        <v>0</v>
      </c>
      <c r="AE36" s="219">
        <v>0</v>
      </c>
      <c r="AF36" s="219">
        <v>0</v>
      </c>
      <c r="AG36" s="219">
        <v>0</v>
      </c>
      <c r="AH36" s="219">
        <v>0</v>
      </c>
      <c r="AI36" s="219">
        <v>0</v>
      </c>
      <c r="AJ36" s="219">
        <v>0</v>
      </c>
      <c r="AK36" s="219">
        <v>0</v>
      </c>
      <c r="AL36" s="219">
        <v>0</v>
      </c>
      <c r="AM36" s="219">
        <v>0</v>
      </c>
    </row>
    <row r="37" spans="1:39">
      <c r="A37" s="219" t="s">
        <v>316</v>
      </c>
      <c r="B37" s="219" t="s">
        <v>317</v>
      </c>
      <c r="C37" s="219" t="s">
        <v>315</v>
      </c>
      <c r="D37" s="255" t="s">
        <v>124</v>
      </c>
      <c r="E37" s="256">
        <v>40917</v>
      </c>
      <c r="F37" s="256">
        <v>40919</v>
      </c>
      <c r="G37" s="257">
        <v>11400</v>
      </c>
      <c r="H37" s="219">
        <v>2</v>
      </c>
      <c r="I37" s="219">
        <v>0</v>
      </c>
      <c r="J37" s="219">
        <v>1</v>
      </c>
      <c r="K37" s="219">
        <v>0</v>
      </c>
      <c r="L37" s="219">
        <v>0</v>
      </c>
      <c r="M37" s="219">
        <v>4</v>
      </c>
      <c r="O37" s="219" t="s">
        <v>221</v>
      </c>
      <c r="P37" s="219">
        <v>4</v>
      </c>
      <c r="Q37" s="219">
        <v>0</v>
      </c>
      <c r="R37" s="219">
        <v>2</v>
      </c>
      <c r="S37" s="219">
        <v>0</v>
      </c>
      <c r="T37" s="219">
        <v>0</v>
      </c>
      <c r="U37" s="219">
        <v>0</v>
      </c>
      <c r="V37" s="219">
        <v>0</v>
      </c>
      <c r="W37" s="219">
        <v>0</v>
      </c>
      <c r="X37" s="219">
        <v>0</v>
      </c>
      <c r="Y37" s="219">
        <v>0</v>
      </c>
      <c r="Z37" s="219">
        <v>1</v>
      </c>
      <c r="AA37" s="219">
        <v>0</v>
      </c>
      <c r="AB37" s="219">
        <v>0</v>
      </c>
      <c r="AC37" s="219">
        <v>0</v>
      </c>
      <c r="AD37" s="219">
        <v>0</v>
      </c>
      <c r="AE37" s="219">
        <v>0</v>
      </c>
      <c r="AF37" s="219">
        <v>0</v>
      </c>
      <c r="AG37" s="219">
        <v>0</v>
      </c>
      <c r="AH37" s="219">
        <v>0</v>
      </c>
      <c r="AI37" s="219">
        <v>0</v>
      </c>
      <c r="AJ37" s="219">
        <v>0</v>
      </c>
      <c r="AK37" s="219">
        <v>0</v>
      </c>
      <c r="AL37" s="219">
        <v>0</v>
      </c>
      <c r="AM37" s="219">
        <v>0</v>
      </c>
    </row>
    <row r="38" spans="1:39">
      <c r="A38" s="219" t="s">
        <v>319</v>
      </c>
      <c r="B38" s="219" t="s">
        <v>320</v>
      </c>
      <c r="C38" s="219" t="s">
        <v>318</v>
      </c>
      <c r="D38" s="255" t="s">
        <v>124</v>
      </c>
      <c r="E38" s="256">
        <v>40934</v>
      </c>
      <c r="F38" s="256">
        <v>40937</v>
      </c>
      <c r="G38" s="257">
        <v>8000</v>
      </c>
      <c r="H38" s="219">
        <v>1</v>
      </c>
      <c r="I38" s="219">
        <v>0</v>
      </c>
      <c r="J38" s="219">
        <v>1</v>
      </c>
      <c r="K38" s="219">
        <v>0</v>
      </c>
      <c r="L38" s="219">
        <v>0</v>
      </c>
      <c r="M38" s="219">
        <v>6</v>
      </c>
      <c r="O38" s="219" t="s">
        <v>221</v>
      </c>
      <c r="P38" s="219">
        <v>6</v>
      </c>
      <c r="Q38" s="219">
        <v>0</v>
      </c>
      <c r="R38" s="219">
        <v>1</v>
      </c>
      <c r="S38" s="219">
        <v>0</v>
      </c>
      <c r="T38" s="219">
        <v>0</v>
      </c>
      <c r="U38" s="219">
        <v>0</v>
      </c>
      <c r="V38" s="219">
        <v>0</v>
      </c>
      <c r="W38" s="219">
        <v>0</v>
      </c>
      <c r="X38" s="219">
        <v>0</v>
      </c>
      <c r="Y38" s="219">
        <v>0</v>
      </c>
      <c r="Z38" s="219">
        <v>1</v>
      </c>
      <c r="AA38" s="219">
        <v>0</v>
      </c>
      <c r="AB38" s="219">
        <v>0</v>
      </c>
      <c r="AC38" s="219">
        <v>0</v>
      </c>
      <c r="AD38" s="219">
        <v>0</v>
      </c>
      <c r="AE38" s="219">
        <v>0</v>
      </c>
      <c r="AF38" s="219">
        <v>0</v>
      </c>
      <c r="AG38" s="219">
        <v>0</v>
      </c>
      <c r="AH38" s="219">
        <v>0</v>
      </c>
      <c r="AI38" s="219">
        <v>0</v>
      </c>
      <c r="AJ38" s="219">
        <v>0</v>
      </c>
      <c r="AK38" s="219">
        <v>0</v>
      </c>
      <c r="AL38" s="219">
        <v>0</v>
      </c>
      <c r="AM38" s="219">
        <v>0</v>
      </c>
    </row>
    <row r="39" spans="1:39">
      <c r="A39" s="219" t="s">
        <v>322</v>
      </c>
      <c r="B39" s="219" t="s">
        <v>323</v>
      </c>
      <c r="C39" s="219" t="s">
        <v>321</v>
      </c>
      <c r="D39" s="255" t="s">
        <v>124</v>
      </c>
      <c r="E39" s="256">
        <v>40968</v>
      </c>
      <c r="F39" s="256">
        <v>40972</v>
      </c>
      <c r="G39" s="257">
        <v>18000</v>
      </c>
      <c r="H39" s="219">
        <v>4</v>
      </c>
      <c r="I39" s="219">
        <v>0</v>
      </c>
      <c r="J39" s="219">
        <v>1</v>
      </c>
      <c r="K39" s="219">
        <v>2</v>
      </c>
      <c r="L39" s="219">
        <v>0</v>
      </c>
      <c r="M39" s="219">
        <v>6</v>
      </c>
      <c r="O39" s="219" t="s">
        <v>221</v>
      </c>
      <c r="P39" s="219">
        <v>6</v>
      </c>
      <c r="Q39" s="219">
        <v>0</v>
      </c>
      <c r="R39" s="219">
        <v>4</v>
      </c>
      <c r="S39" s="219">
        <v>0</v>
      </c>
      <c r="T39" s="219">
        <v>0</v>
      </c>
      <c r="U39" s="219">
        <v>0</v>
      </c>
      <c r="V39" s="219">
        <v>0</v>
      </c>
      <c r="W39" s="219">
        <v>0</v>
      </c>
      <c r="X39" s="219">
        <v>0</v>
      </c>
      <c r="Y39" s="219">
        <v>2</v>
      </c>
      <c r="Z39" s="219">
        <v>1</v>
      </c>
      <c r="AA39" s="219">
        <v>0</v>
      </c>
      <c r="AB39" s="219">
        <v>0</v>
      </c>
      <c r="AC39" s="219">
        <v>0</v>
      </c>
      <c r="AD39" s="219">
        <v>0</v>
      </c>
      <c r="AE39" s="219">
        <v>0</v>
      </c>
      <c r="AF39" s="219">
        <v>0</v>
      </c>
      <c r="AG39" s="219">
        <v>0</v>
      </c>
      <c r="AH39" s="219">
        <v>0</v>
      </c>
      <c r="AI39" s="219">
        <v>0</v>
      </c>
      <c r="AJ39" s="219">
        <v>0</v>
      </c>
      <c r="AK39" s="219">
        <v>0</v>
      </c>
      <c r="AL39" s="219">
        <v>0</v>
      </c>
      <c r="AM39" s="219">
        <v>0</v>
      </c>
    </row>
    <row r="40" spans="1:39">
      <c r="A40" s="219" t="s">
        <v>235</v>
      </c>
      <c r="B40" s="219" t="s">
        <v>95</v>
      </c>
      <c r="C40" s="219" t="s">
        <v>324</v>
      </c>
      <c r="D40" s="255" t="s">
        <v>124</v>
      </c>
      <c r="E40" s="256">
        <v>40978</v>
      </c>
      <c r="F40" s="256">
        <v>40979</v>
      </c>
      <c r="G40" s="257">
        <v>11500</v>
      </c>
      <c r="H40" s="219">
        <v>3</v>
      </c>
      <c r="I40" s="219">
        <v>0</v>
      </c>
      <c r="J40" s="219">
        <v>0</v>
      </c>
      <c r="K40" s="219">
        <v>0</v>
      </c>
      <c r="L40" s="219">
        <v>0</v>
      </c>
      <c r="M40" s="219">
        <v>7</v>
      </c>
      <c r="O40" s="219" t="s">
        <v>221</v>
      </c>
      <c r="P40" s="219">
        <v>7</v>
      </c>
      <c r="Q40" s="219">
        <v>0</v>
      </c>
      <c r="R40" s="219">
        <v>3</v>
      </c>
      <c r="S40" s="219">
        <v>0</v>
      </c>
      <c r="T40" s="219">
        <v>0</v>
      </c>
      <c r="U40" s="219">
        <v>0</v>
      </c>
      <c r="V40" s="219">
        <v>0</v>
      </c>
      <c r="W40" s="219">
        <v>0</v>
      </c>
      <c r="X40" s="219">
        <v>0</v>
      </c>
      <c r="Y40" s="219">
        <v>0</v>
      </c>
      <c r="Z40" s="219">
        <v>0</v>
      </c>
      <c r="AA40" s="219">
        <v>0</v>
      </c>
      <c r="AB40" s="219">
        <v>0</v>
      </c>
      <c r="AC40" s="219">
        <v>0</v>
      </c>
      <c r="AD40" s="219">
        <v>0</v>
      </c>
      <c r="AE40" s="219">
        <v>0</v>
      </c>
      <c r="AF40" s="219">
        <v>0</v>
      </c>
      <c r="AG40" s="219">
        <v>0</v>
      </c>
      <c r="AH40" s="219">
        <v>0</v>
      </c>
      <c r="AI40" s="219">
        <v>0</v>
      </c>
      <c r="AJ40" s="219">
        <v>0</v>
      </c>
      <c r="AK40" s="219">
        <v>0</v>
      </c>
      <c r="AL40" s="219">
        <v>0</v>
      </c>
      <c r="AM40" s="219">
        <v>0</v>
      </c>
    </row>
    <row r="41" spans="1:39">
      <c r="A41" s="219" t="s">
        <v>326</v>
      </c>
      <c r="B41" s="219" t="s">
        <v>241</v>
      </c>
      <c r="C41" s="219" t="s">
        <v>325</v>
      </c>
      <c r="D41" s="255" t="s">
        <v>124</v>
      </c>
      <c r="E41" s="256">
        <v>40990</v>
      </c>
      <c r="F41" s="256">
        <v>40993</v>
      </c>
      <c r="G41" s="257">
        <v>8000</v>
      </c>
      <c r="H41" s="219">
        <v>1</v>
      </c>
      <c r="I41" s="219">
        <v>0</v>
      </c>
      <c r="J41" s="219">
        <v>1</v>
      </c>
      <c r="K41" s="219">
        <v>0</v>
      </c>
      <c r="L41" s="219">
        <v>0</v>
      </c>
      <c r="M41" s="219">
        <v>3</v>
      </c>
      <c r="O41" s="219" t="s">
        <v>221</v>
      </c>
      <c r="P41" s="219">
        <v>3</v>
      </c>
      <c r="Q41" s="219">
        <v>0</v>
      </c>
      <c r="R41" s="219">
        <v>1</v>
      </c>
      <c r="S41" s="219">
        <v>0</v>
      </c>
      <c r="T41" s="219">
        <v>0</v>
      </c>
      <c r="U41" s="219">
        <v>0</v>
      </c>
      <c r="V41" s="219">
        <v>0</v>
      </c>
      <c r="W41" s="219">
        <v>0</v>
      </c>
      <c r="X41" s="219">
        <v>0</v>
      </c>
      <c r="Y41" s="219">
        <v>0</v>
      </c>
      <c r="Z41" s="219">
        <v>1</v>
      </c>
      <c r="AA41" s="219">
        <v>0</v>
      </c>
      <c r="AB41" s="219">
        <v>0</v>
      </c>
      <c r="AC41" s="219">
        <v>0</v>
      </c>
      <c r="AD41" s="219">
        <v>0</v>
      </c>
      <c r="AE41" s="219">
        <v>0</v>
      </c>
      <c r="AF41" s="219">
        <v>0</v>
      </c>
      <c r="AG41" s="219">
        <v>0</v>
      </c>
      <c r="AH41" s="219">
        <v>0</v>
      </c>
      <c r="AI41" s="219">
        <v>0</v>
      </c>
      <c r="AJ41" s="219">
        <v>0</v>
      </c>
      <c r="AK41" s="219">
        <v>0</v>
      </c>
      <c r="AL41" s="219">
        <v>0</v>
      </c>
      <c r="AM41" s="219">
        <v>0</v>
      </c>
    </row>
    <row r="42" spans="1:39">
      <c r="A42" s="219" t="s">
        <v>328</v>
      </c>
      <c r="B42" s="219" t="s">
        <v>329</v>
      </c>
      <c r="C42" s="219" t="s">
        <v>327</v>
      </c>
      <c r="D42" s="255" t="s">
        <v>124</v>
      </c>
      <c r="E42" s="256">
        <v>40991</v>
      </c>
      <c r="F42" s="256">
        <v>40993</v>
      </c>
      <c r="G42" s="257">
        <v>5300</v>
      </c>
      <c r="H42" s="219">
        <v>3</v>
      </c>
      <c r="I42" s="219">
        <v>0</v>
      </c>
      <c r="J42" s="219">
        <v>1</v>
      </c>
      <c r="K42" s="219">
        <v>0</v>
      </c>
      <c r="L42" s="219">
        <v>0</v>
      </c>
      <c r="M42" s="219">
        <v>3</v>
      </c>
      <c r="O42" s="219" t="s">
        <v>221</v>
      </c>
      <c r="P42" s="219">
        <v>3</v>
      </c>
      <c r="Q42" s="219">
        <v>0</v>
      </c>
      <c r="R42" s="219">
        <v>3</v>
      </c>
      <c r="S42" s="219">
        <v>0</v>
      </c>
      <c r="T42" s="219">
        <v>0</v>
      </c>
      <c r="U42" s="219">
        <v>0</v>
      </c>
      <c r="V42" s="219">
        <v>0</v>
      </c>
      <c r="W42" s="219">
        <v>0</v>
      </c>
      <c r="X42" s="219">
        <v>0</v>
      </c>
      <c r="Y42" s="219">
        <v>0</v>
      </c>
      <c r="Z42" s="219">
        <v>1</v>
      </c>
      <c r="AA42" s="219">
        <v>0</v>
      </c>
      <c r="AB42" s="219">
        <v>0</v>
      </c>
      <c r="AC42" s="219">
        <v>0</v>
      </c>
      <c r="AD42" s="219">
        <v>0</v>
      </c>
      <c r="AE42" s="219">
        <v>0</v>
      </c>
      <c r="AF42" s="219">
        <v>0</v>
      </c>
      <c r="AG42" s="219">
        <v>0</v>
      </c>
      <c r="AH42" s="219">
        <v>0</v>
      </c>
      <c r="AI42" s="219">
        <v>0</v>
      </c>
      <c r="AJ42" s="219">
        <v>0</v>
      </c>
      <c r="AK42" s="219">
        <v>0</v>
      </c>
      <c r="AL42" s="219">
        <v>0</v>
      </c>
      <c r="AM42" s="219">
        <v>0</v>
      </c>
    </row>
    <row r="43" spans="1:39">
      <c r="A43" s="219" t="s">
        <v>331</v>
      </c>
      <c r="B43" s="219" t="s">
        <v>332</v>
      </c>
      <c r="C43" s="219" t="s">
        <v>330</v>
      </c>
      <c r="D43" s="255" t="s">
        <v>124</v>
      </c>
      <c r="E43" s="256">
        <v>41004</v>
      </c>
      <c r="F43" s="256">
        <v>41008</v>
      </c>
      <c r="G43" s="257">
        <v>15900</v>
      </c>
      <c r="H43" s="219">
        <v>1</v>
      </c>
      <c r="I43" s="219">
        <v>0</v>
      </c>
      <c r="J43" s="219">
        <v>1</v>
      </c>
      <c r="K43" s="219">
        <v>0</v>
      </c>
      <c r="L43" s="219">
        <v>0</v>
      </c>
      <c r="M43" s="219">
        <v>8</v>
      </c>
      <c r="O43" s="219" t="s">
        <v>221</v>
      </c>
      <c r="P43" s="219">
        <v>8</v>
      </c>
      <c r="Q43" s="219">
        <v>0</v>
      </c>
      <c r="R43" s="219">
        <v>1</v>
      </c>
      <c r="S43" s="219">
        <v>0</v>
      </c>
      <c r="T43" s="219">
        <v>0</v>
      </c>
      <c r="U43" s="219">
        <v>0</v>
      </c>
      <c r="V43" s="219">
        <v>0</v>
      </c>
      <c r="W43" s="219">
        <v>0</v>
      </c>
      <c r="X43" s="219">
        <v>0</v>
      </c>
      <c r="Y43" s="219">
        <v>0</v>
      </c>
      <c r="Z43" s="219">
        <v>1</v>
      </c>
      <c r="AA43" s="219">
        <v>0</v>
      </c>
      <c r="AB43" s="219">
        <v>0</v>
      </c>
      <c r="AC43" s="219">
        <v>0</v>
      </c>
      <c r="AD43" s="219">
        <v>0</v>
      </c>
      <c r="AE43" s="219">
        <v>0</v>
      </c>
      <c r="AF43" s="219">
        <v>0</v>
      </c>
      <c r="AG43" s="219">
        <v>0</v>
      </c>
      <c r="AH43" s="219">
        <v>0</v>
      </c>
      <c r="AI43" s="219">
        <v>0</v>
      </c>
      <c r="AJ43" s="219">
        <v>0</v>
      </c>
      <c r="AK43" s="219">
        <v>0</v>
      </c>
      <c r="AL43" s="219">
        <v>0</v>
      </c>
      <c r="AM43" s="219">
        <v>0</v>
      </c>
    </row>
    <row r="44" spans="1:39">
      <c r="A44" s="219" t="s">
        <v>334</v>
      </c>
      <c r="B44" s="219" t="s">
        <v>335</v>
      </c>
      <c r="C44" s="219" t="s">
        <v>333</v>
      </c>
      <c r="D44" s="255" t="s">
        <v>124</v>
      </c>
      <c r="E44" s="256">
        <v>41055</v>
      </c>
      <c r="F44" s="256">
        <v>41056</v>
      </c>
      <c r="G44" s="257">
        <v>2000</v>
      </c>
      <c r="H44" s="219">
        <v>0</v>
      </c>
      <c r="I44" s="219">
        <v>0</v>
      </c>
      <c r="J44" s="219">
        <v>0</v>
      </c>
      <c r="K44" s="219">
        <v>0</v>
      </c>
      <c r="L44" s="219">
        <v>0</v>
      </c>
      <c r="M44" s="219">
        <v>2</v>
      </c>
      <c r="O44" s="219" t="s">
        <v>221</v>
      </c>
      <c r="P44" s="219">
        <v>2</v>
      </c>
      <c r="Q44" s="219">
        <v>0</v>
      </c>
      <c r="R44" s="219">
        <v>0</v>
      </c>
      <c r="S44" s="219">
        <v>0</v>
      </c>
      <c r="T44" s="219">
        <v>0</v>
      </c>
      <c r="U44" s="219">
        <v>0</v>
      </c>
      <c r="V44" s="219">
        <v>0</v>
      </c>
      <c r="W44" s="219">
        <v>0</v>
      </c>
      <c r="X44" s="219">
        <v>0</v>
      </c>
      <c r="Y44" s="219">
        <v>0</v>
      </c>
      <c r="Z44" s="219">
        <v>0</v>
      </c>
      <c r="AA44" s="219">
        <v>0</v>
      </c>
      <c r="AB44" s="219">
        <v>0</v>
      </c>
      <c r="AC44" s="219">
        <v>0</v>
      </c>
      <c r="AD44" s="219">
        <v>0</v>
      </c>
      <c r="AE44" s="219">
        <v>0</v>
      </c>
      <c r="AF44" s="219">
        <v>0</v>
      </c>
      <c r="AG44" s="219">
        <v>0</v>
      </c>
      <c r="AH44" s="219">
        <v>0</v>
      </c>
      <c r="AI44" s="219">
        <v>0</v>
      </c>
      <c r="AJ44" s="219">
        <v>0</v>
      </c>
      <c r="AK44" s="219">
        <v>0</v>
      </c>
      <c r="AL44" s="219">
        <v>0</v>
      </c>
      <c r="AM44" s="219">
        <v>0</v>
      </c>
    </row>
    <row r="45" spans="1:39">
      <c r="A45" s="219" t="s">
        <v>337</v>
      </c>
      <c r="B45" s="219" t="s">
        <v>338</v>
      </c>
      <c r="C45" s="219" t="s">
        <v>336</v>
      </c>
      <c r="D45" s="255" t="s">
        <v>124</v>
      </c>
      <c r="E45" s="256">
        <v>41060</v>
      </c>
      <c r="F45" s="256">
        <v>41063</v>
      </c>
      <c r="G45" s="257">
        <v>17000</v>
      </c>
      <c r="H45" s="219">
        <v>2</v>
      </c>
      <c r="I45" s="219">
        <v>0</v>
      </c>
      <c r="J45" s="219">
        <v>1</v>
      </c>
      <c r="K45" s="219">
        <v>0</v>
      </c>
      <c r="L45" s="219">
        <v>0</v>
      </c>
      <c r="M45" s="219">
        <v>6</v>
      </c>
      <c r="O45" s="219" t="s">
        <v>221</v>
      </c>
      <c r="P45" s="219">
        <v>6</v>
      </c>
      <c r="Q45" s="219">
        <v>0</v>
      </c>
      <c r="R45" s="219">
        <v>2</v>
      </c>
      <c r="S45" s="219">
        <v>0</v>
      </c>
      <c r="T45" s="219">
        <v>0</v>
      </c>
      <c r="U45" s="219">
        <v>0</v>
      </c>
      <c r="V45" s="219">
        <v>0</v>
      </c>
      <c r="W45" s="219">
        <v>0</v>
      </c>
      <c r="X45" s="219">
        <v>0</v>
      </c>
      <c r="Y45" s="219">
        <v>0</v>
      </c>
      <c r="Z45" s="219">
        <v>1</v>
      </c>
      <c r="AA45" s="219">
        <v>0</v>
      </c>
      <c r="AB45" s="219">
        <v>0</v>
      </c>
      <c r="AC45" s="219">
        <v>0</v>
      </c>
      <c r="AD45" s="219">
        <v>0</v>
      </c>
      <c r="AE45" s="219">
        <v>0</v>
      </c>
      <c r="AF45" s="219">
        <v>0</v>
      </c>
      <c r="AG45" s="219">
        <v>0</v>
      </c>
      <c r="AH45" s="219">
        <v>0</v>
      </c>
      <c r="AI45" s="219">
        <v>0</v>
      </c>
      <c r="AJ45" s="219">
        <v>0</v>
      </c>
      <c r="AK45" s="219">
        <v>0</v>
      </c>
      <c r="AL45" s="219">
        <v>0</v>
      </c>
      <c r="AM45" s="219">
        <v>0</v>
      </c>
    </row>
    <row r="46" spans="1:39">
      <c r="A46" s="219" t="s">
        <v>340</v>
      </c>
      <c r="B46" s="219" t="s">
        <v>95</v>
      </c>
      <c r="C46" s="219" t="s">
        <v>339</v>
      </c>
      <c r="D46" s="255" t="s">
        <v>124</v>
      </c>
      <c r="E46" s="256">
        <v>41085</v>
      </c>
      <c r="F46" s="256">
        <v>41087</v>
      </c>
      <c r="G46" s="257">
        <v>8130</v>
      </c>
      <c r="H46" s="219">
        <v>4</v>
      </c>
      <c r="I46" s="219">
        <v>0</v>
      </c>
      <c r="J46" s="219">
        <v>1</v>
      </c>
      <c r="K46" s="219">
        <v>0</v>
      </c>
      <c r="L46" s="219">
        <v>0</v>
      </c>
      <c r="M46" s="219">
        <v>6</v>
      </c>
      <c r="O46" s="219" t="s">
        <v>221</v>
      </c>
      <c r="P46" s="219">
        <v>6</v>
      </c>
      <c r="Q46" s="219">
        <v>0</v>
      </c>
      <c r="R46" s="219">
        <v>4</v>
      </c>
      <c r="S46" s="219">
        <v>0</v>
      </c>
      <c r="T46" s="219">
        <v>0</v>
      </c>
      <c r="U46" s="219">
        <v>0</v>
      </c>
      <c r="V46" s="219">
        <v>0</v>
      </c>
      <c r="W46" s="219">
        <v>0</v>
      </c>
      <c r="X46" s="219">
        <v>0</v>
      </c>
      <c r="Y46" s="219">
        <v>0</v>
      </c>
      <c r="Z46" s="219">
        <v>1</v>
      </c>
      <c r="AA46" s="219">
        <v>0</v>
      </c>
      <c r="AB46" s="219">
        <v>0</v>
      </c>
      <c r="AC46" s="219">
        <v>0</v>
      </c>
      <c r="AD46" s="219">
        <v>0</v>
      </c>
      <c r="AE46" s="219">
        <v>0</v>
      </c>
      <c r="AF46" s="219">
        <v>0</v>
      </c>
      <c r="AG46" s="219">
        <v>0</v>
      </c>
      <c r="AH46" s="219">
        <v>0</v>
      </c>
      <c r="AI46" s="219">
        <v>0</v>
      </c>
      <c r="AJ46" s="219">
        <v>0</v>
      </c>
      <c r="AK46" s="219">
        <v>0</v>
      </c>
      <c r="AL46" s="219">
        <v>0</v>
      </c>
      <c r="AM46" s="219">
        <v>0</v>
      </c>
    </row>
    <row r="47" spans="1:39">
      <c r="A47" s="219" t="s">
        <v>342</v>
      </c>
      <c r="B47" s="219" t="s">
        <v>343</v>
      </c>
      <c r="C47" s="219" t="s">
        <v>341</v>
      </c>
      <c r="D47" s="255" t="s">
        <v>124</v>
      </c>
      <c r="E47" s="256">
        <v>41086</v>
      </c>
      <c r="F47" s="256">
        <v>41090</v>
      </c>
      <c r="G47" s="257">
        <v>12880</v>
      </c>
      <c r="H47" s="219">
        <v>2</v>
      </c>
      <c r="I47" s="219">
        <v>0</v>
      </c>
      <c r="J47" s="219">
        <v>0</v>
      </c>
      <c r="K47" s="219">
        <v>0</v>
      </c>
      <c r="L47" s="219">
        <v>0</v>
      </c>
      <c r="M47" s="219">
        <v>6</v>
      </c>
      <c r="O47" s="219" t="s">
        <v>221</v>
      </c>
      <c r="P47" s="219">
        <v>6</v>
      </c>
      <c r="Q47" s="219">
        <v>0</v>
      </c>
      <c r="R47" s="219">
        <v>2</v>
      </c>
      <c r="S47" s="219">
        <v>0</v>
      </c>
      <c r="T47" s="219">
        <v>0</v>
      </c>
      <c r="U47" s="219">
        <v>0</v>
      </c>
      <c r="V47" s="219">
        <v>0</v>
      </c>
      <c r="W47" s="219">
        <v>0</v>
      </c>
      <c r="X47" s="219">
        <v>0</v>
      </c>
      <c r="Y47" s="219">
        <v>0</v>
      </c>
      <c r="Z47" s="219">
        <v>0</v>
      </c>
      <c r="AA47" s="219">
        <v>0</v>
      </c>
      <c r="AB47" s="219">
        <v>0</v>
      </c>
      <c r="AC47" s="219">
        <v>0</v>
      </c>
      <c r="AD47" s="219">
        <v>0</v>
      </c>
      <c r="AE47" s="219">
        <v>0</v>
      </c>
      <c r="AF47" s="219">
        <v>0</v>
      </c>
      <c r="AG47" s="219">
        <v>0</v>
      </c>
      <c r="AH47" s="219">
        <v>0</v>
      </c>
      <c r="AI47" s="219">
        <v>0</v>
      </c>
      <c r="AJ47" s="219">
        <v>0</v>
      </c>
      <c r="AK47" s="219">
        <v>0</v>
      </c>
      <c r="AL47" s="219">
        <v>0</v>
      </c>
      <c r="AM47" s="219">
        <v>0</v>
      </c>
    </row>
    <row r="48" spans="1:39">
      <c r="A48" s="219" t="s">
        <v>264</v>
      </c>
      <c r="B48" s="219" t="s">
        <v>265</v>
      </c>
      <c r="C48" s="219" t="s">
        <v>344</v>
      </c>
      <c r="D48" s="255" t="s">
        <v>124</v>
      </c>
      <c r="E48" s="256">
        <v>41094</v>
      </c>
      <c r="F48" s="256">
        <v>41097</v>
      </c>
      <c r="G48" s="257">
        <v>2800</v>
      </c>
      <c r="H48" s="219">
        <v>1</v>
      </c>
      <c r="I48" s="219">
        <v>0</v>
      </c>
      <c r="J48" s="219">
        <v>1</v>
      </c>
      <c r="K48" s="219">
        <v>0</v>
      </c>
      <c r="L48" s="219">
        <v>0</v>
      </c>
      <c r="M48" s="219">
        <v>4</v>
      </c>
      <c r="O48" s="219" t="s">
        <v>221</v>
      </c>
      <c r="P48" s="219">
        <v>4</v>
      </c>
      <c r="Q48" s="219">
        <v>0</v>
      </c>
      <c r="R48" s="219">
        <v>1</v>
      </c>
      <c r="S48" s="219">
        <v>0</v>
      </c>
      <c r="T48" s="219">
        <v>0</v>
      </c>
      <c r="U48" s="219">
        <v>0</v>
      </c>
      <c r="V48" s="219">
        <v>0</v>
      </c>
      <c r="W48" s="219">
        <v>0</v>
      </c>
      <c r="X48" s="219">
        <v>0</v>
      </c>
      <c r="Y48" s="219">
        <v>0</v>
      </c>
      <c r="Z48" s="219">
        <v>1</v>
      </c>
      <c r="AA48" s="219">
        <v>0</v>
      </c>
      <c r="AB48" s="219">
        <v>0</v>
      </c>
      <c r="AC48" s="219">
        <v>0</v>
      </c>
      <c r="AD48" s="219">
        <v>0</v>
      </c>
      <c r="AE48" s="219">
        <v>0</v>
      </c>
      <c r="AF48" s="219">
        <v>0</v>
      </c>
      <c r="AG48" s="219">
        <v>0</v>
      </c>
      <c r="AH48" s="219">
        <v>0</v>
      </c>
      <c r="AI48" s="219">
        <v>0</v>
      </c>
      <c r="AJ48" s="219">
        <v>0</v>
      </c>
      <c r="AK48" s="219">
        <v>0</v>
      </c>
      <c r="AL48" s="219">
        <v>0</v>
      </c>
      <c r="AM48" s="219">
        <v>0</v>
      </c>
    </row>
    <row r="49" spans="1:39">
      <c r="A49" s="219" t="s">
        <v>346</v>
      </c>
      <c r="B49" s="219" t="s">
        <v>347</v>
      </c>
      <c r="C49" s="219" t="s">
        <v>345</v>
      </c>
      <c r="D49" s="255" t="s">
        <v>124</v>
      </c>
      <c r="E49" s="256">
        <v>41100</v>
      </c>
      <c r="F49" s="256">
        <v>41104</v>
      </c>
      <c r="G49" s="257">
        <v>16000</v>
      </c>
      <c r="H49" s="219">
        <v>2</v>
      </c>
      <c r="I49" s="219">
        <v>0</v>
      </c>
      <c r="J49" s="219">
        <v>1</v>
      </c>
      <c r="K49" s="219">
        <v>0</v>
      </c>
      <c r="L49" s="219">
        <v>0</v>
      </c>
      <c r="M49" s="219">
        <v>6</v>
      </c>
      <c r="O49" s="219" t="s">
        <v>221</v>
      </c>
      <c r="P49" s="219">
        <v>6</v>
      </c>
      <c r="Q49" s="219">
        <v>0</v>
      </c>
      <c r="R49" s="219">
        <v>2</v>
      </c>
      <c r="S49" s="219">
        <v>0</v>
      </c>
      <c r="T49" s="219">
        <v>0</v>
      </c>
      <c r="U49" s="219">
        <v>0</v>
      </c>
      <c r="V49" s="219">
        <v>0</v>
      </c>
      <c r="W49" s="219">
        <v>0</v>
      </c>
      <c r="X49" s="219">
        <v>0</v>
      </c>
      <c r="Y49" s="219">
        <v>0</v>
      </c>
      <c r="Z49" s="219">
        <v>1</v>
      </c>
      <c r="AA49" s="219">
        <v>0</v>
      </c>
      <c r="AB49" s="219">
        <v>0</v>
      </c>
      <c r="AC49" s="219">
        <v>0</v>
      </c>
      <c r="AD49" s="219">
        <v>0</v>
      </c>
      <c r="AE49" s="219">
        <v>0</v>
      </c>
      <c r="AF49" s="219">
        <v>0</v>
      </c>
      <c r="AG49" s="219">
        <v>0</v>
      </c>
      <c r="AH49" s="219">
        <v>0</v>
      </c>
      <c r="AI49" s="219">
        <v>0</v>
      </c>
      <c r="AJ49" s="219">
        <v>0</v>
      </c>
      <c r="AK49" s="219">
        <v>0</v>
      </c>
      <c r="AL49" s="219">
        <v>0</v>
      </c>
      <c r="AM49" s="219">
        <v>0</v>
      </c>
    </row>
    <row r="50" spans="1:39">
      <c r="A50" s="219" t="s">
        <v>349</v>
      </c>
      <c r="B50" s="219" t="s">
        <v>268</v>
      </c>
      <c r="C50" s="219" t="s">
        <v>348</v>
      </c>
      <c r="D50" s="255" t="s">
        <v>124</v>
      </c>
      <c r="E50" s="256">
        <v>41102</v>
      </c>
      <c r="F50" s="256">
        <v>41105</v>
      </c>
      <c r="G50" s="257">
        <v>5250</v>
      </c>
      <c r="H50" s="219">
        <v>0</v>
      </c>
      <c r="I50" s="219">
        <v>0</v>
      </c>
      <c r="J50" s="219">
        <v>1</v>
      </c>
      <c r="K50" s="219">
        <v>0</v>
      </c>
      <c r="L50" s="219">
        <v>0</v>
      </c>
      <c r="M50" s="219">
        <v>6</v>
      </c>
      <c r="O50" s="219" t="s">
        <v>221</v>
      </c>
      <c r="P50" s="219">
        <v>6</v>
      </c>
      <c r="Q50" s="219">
        <v>0</v>
      </c>
      <c r="R50" s="219">
        <v>0</v>
      </c>
      <c r="S50" s="219">
        <v>0</v>
      </c>
      <c r="T50" s="219">
        <v>0</v>
      </c>
      <c r="U50" s="219">
        <v>0</v>
      </c>
      <c r="V50" s="219">
        <v>0</v>
      </c>
      <c r="W50" s="219">
        <v>0</v>
      </c>
      <c r="X50" s="219">
        <v>0</v>
      </c>
      <c r="Y50" s="219">
        <v>0</v>
      </c>
      <c r="Z50" s="219">
        <v>1</v>
      </c>
      <c r="AA50" s="219">
        <v>0</v>
      </c>
      <c r="AB50" s="219">
        <v>0</v>
      </c>
      <c r="AC50" s="219">
        <v>0</v>
      </c>
      <c r="AD50" s="219">
        <v>0</v>
      </c>
      <c r="AE50" s="219">
        <v>0</v>
      </c>
      <c r="AF50" s="219">
        <v>0</v>
      </c>
      <c r="AG50" s="219">
        <v>0</v>
      </c>
      <c r="AH50" s="219">
        <v>0</v>
      </c>
      <c r="AI50" s="219">
        <v>0</v>
      </c>
      <c r="AJ50" s="219">
        <v>0</v>
      </c>
      <c r="AK50" s="219">
        <v>0</v>
      </c>
      <c r="AL50" s="219">
        <v>0</v>
      </c>
      <c r="AM50" s="219">
        <v>0</v>
      </c>
    </row>
    <row r="51" spans="1:39">
      <c r="A51" s="219" t="s">
        <v>351</v>
      </c>
      <c r="B51" s="219" t="s">
        <v>352</v>
      </c>
      <c r="C51" s="219" t="s">
        <v>350</v>
      </c>
      <c r="D51" s="255" t="s">
        <v>124</v>
      </c>
      <c r="E51" s="256">
        <v>41102</v>
      </c>
      <c r="F51" s="256">
        <v>41105</v>
      </c>
      <c r="G51" s="257">
        <v>2100</v>
      </c>
      <c r="H51" s="219">
        <v>0</v>
      </c>
      <c r="I51" s="219">
        <v>0</v>
      </c>
      <c r="J51" s="219">
        <v>0</v>
      </c>
      <c r="K51" s="219">
        <v>0</v>
      </c>
      <c r="L51" s="219">
        <v>0</v>
      </c>
      <c r="M51" s="219">
        <v>3</v>
      </c>
      <c r="O51" s="219" t="s">
        <v>221</v>
      </c>
      <c r="P51" s="219">
        <v>3</v>
      </c>
      <c r="Q51" s="219">
        <v>0</v>
      </c>
      <c r="R51" s="219">
        <v>0</v>
      </c>
      <c r="S51" s="219">
        <v>0</v>
      </c>
      <c r="T51" s="219">
        <v>0</v>
      </c>
      <c r="U51" s="219">
        <v>0</v>
      </c>
      <c r="V51" s="219">
        <v>0</v>
      </c>
      <c r="W51" s="219">
        <v>0</v>
      </c>
      <c r="X51" s="219">
        <v>0</v>
      </c>
      <c r="Y51" s="219">
        <v>0</v>
      </c>
      <c r="Z51" s="219">
        <v>0</v>
      </c>
      <c r="AA51" s="219">
        <v>0</v>
      </c>
      <c r="AB51" s="219">
        <v>0</v>
      </c>
      <c r="AC51" s="219">
        <v>0</v>
      </c>
      <c r="AD51" s="219">
        <v>0</v>
      </c>
      <c r="AE51" s="219">
        <v>0</v>
      </c>
      <c r="AF51" s="219">
        <v>0</v>
      </c>
      <c r="AG51" s="219">
        <v>0</v>
      </c>
      <c r="AH51" s="219">
        <v>0</v>
      </c>
      <c r="AI51" s="219">
        <v>0</v>
      </c>
      <c r="AJ51" s="219">
        <v>0</v>
      </c>
      <c r="AK51" s="219">
        <v>0</v>
      </c>
      <c r="AL51" s="219">
        <v>0</v>
      </c>
      <c r="AM51" s="219">
        <v>0</v>
      </c>
    </row>
    <row r="52" spans="1:39">
      <c r="A52" s="219" t="s">
        <v>276</v>
      </c>
      <c r="B52" s="219" t="s">
        <v>277</v>
      </c>
      <c r="C52" s="219" t="s">
        <v>353</v>
      </c>
      <c r="D52" s="255" t="s">
        <v>124</v>
      </c>
      <c r="E52" s="256">
        <v>41109</v>
      </c>
      <c r="F52" s="256">
        <v>41112</v>
      </c>
      <c r="G52" s="257">
        <v>5750</v>
      </c>
      <c r="H52" s="219">
        <v>0</v>
      </c>
      <c r="I52" s="219">
        <v>0</v>
      </c>
      <c r="J52" s="219">
        <v>1</v>
      </c>
      <c r="K52" s="219">
        <v>0</v>
      </c>
      <c r="L52" s="219">
        <v>0</v>
      </c>
      <c r="M52" s="219">
        <v>6</v>
      </c>
      <c r="O52" s="219" t="s">
        <v>221</v>
      </c>
      <c r="P52" s="219">
        <v>6</v>
      </c>
      <c r="Q52" s="219">
        <v>0</v>
      </c>
      <c r="R52" s="219">
        <v>0</v>
      </c>
      <c r="S52" s="219">
        <v>0</v>
      </c>
      <c r="T52" s="219">
        <v>0</v>
      </c>
      <c r="U52" s="219">
        <v>0</v>
      </c>
      <c r="V52" s="219">
        <v>0</v>
      </c>
      <c r="W52" s="219">
        <v>0</v>
      </c>
      <c r="X52" s="219">
        <v>0</v>
      </c>
      <c r="Y52" s="219">
        <v>0</v>
      </c>
      <c r="Z52" s="219">
        <v>1</v>
      </c>
      <c r="AA52" s="219">
        <v>0</v>
      </c>
      <c r="AB52" s="219">
        <v>0</v>
      </c>
      <c r="AC52" s="219">
        <v>0</v>
      </c>
      <c r="AD52" s="219">
        <v>0</v>
      </c>
      <c r="AE52" s="219">
        <v>0</v>
      </c>
      <c r="AF52" s="219">
        <v>0</v>
      </c>
      <c r="AG52" s="219">
        <v>0</v>
      </c>
      <c r="AH52" s="219">
        <v>0</v>
      </c>
      <c r="AI52" s="219">
        <v>0</v>
      </c>
      <c r="AJ52" s="219">
        <v>0</v>
      </c>
      <c r="AK52" s="219">
        <v>0</v>
      </c>
      <c r="AL52" s="219">
        <v>0</v>
      </c>
      <c r="AM52" s="219">
        <v>0</v>
      </c>
    </row>
    <row r="53" spans="1:39">
      <c r="A53" s="219" t="s">
        <v>355</v>
      </c>
      <c r="B53" s="219" t="s">
        <v>95</v>
      </c>
      <c r="C53" s="219" t="s">
        <v>354</v>
      </c>
      <c r="D53" s="255" t="s">
        <v>124</v>
      </c>
      <c r="E53" s="256">
        <v>41115</v>
      </c>
      <c r="F53" s="256">
        <v>41118</v>
      </c>
      <c r="G53" s="257">
        <v>14870</v>
      </c>
      <c r="H53" s="219">
        <v>1</v>
      </c>
      <c r="I53" s="219">
        <v>0</v>
      </c>
      <c r="J53" s="219">
        <v>1</v>
      </c>
      <c r="K53" s="219">
        <v>0</v>
      </c>
      <c r="L53" s="219">
        <v>0</v>
      </c>
      <c r="M53" s="219">
        <v>8</v>
      </c>
      <c r="O53" s="219" t="s">
        <v>221</v>
      </c>
      <c r="P53" s="219">
        <v>8</v>
      </c>
      <c r="Q53" s="219">
        <v>0</v>
      </c>
      <c r="R53" s="219">
        <v>1</v>
      </c>
      <c r="S53" s="219">
        <v>0</v>
      </c>
      <c r="T53" s="219">
        <v>0</v>
      </c>
      <c r="U53" s="219">
        <v>0</v>
      </c>
      <c r="V53" s="219">
        <v>0</v>
      </c>
      <c r="W53" s="219">
        <v>0</v>
      </c>
      <c r="X53" s="219">
        <v>0</v>
      </c>
      <c r="Y53" s="219">
        <v>0</v>
      </c>
      <c r="Z53" s="219">
        <v>1</v>
      </c>
      <c r="AA53" s="219">
        <v>0</v>
      </c>
      <c r="AB53" s="219">
        <v>0</v>
      </c>
      <c r="AC53" s="219">
        <v>0</v>
      </c>
      <c r="AD53" s="219">
        <v>0</v>
      </c>
      <c r="AE53" s="219">
        <v>0</v>
      </c>
      <c r="AF53" s="219">
        <v>0</v>
      </c>
      <c r="AG53" s="219">
        <v>0</v>
      </c>
      <c r="AH53" s="219">
        <v>0</v>
      </c>
      <c r="AI53" s="219">
        <v>0</v>
      </c>
      <c r="AJ53" s="219">
        <v>0</v>
      </c>
      <c r="AK53" s="219">
        <v>0</v>
      </c>
      <c r="AL53" s="219">
        <v>0</v>
      </c>
      <c r="AM53" s="219">
        <v>0</v>
      </c>
    </row>
    <row r="54" spans="1:39">
      <c r="A54" s="219" t="s">
        <v>357</v>
      </c>
      <c r="B54" s="219" t="s">
        <v>358</v>
      </c>
      <c r="C54" s="219" t="s">
        <v>356</v>
      </c>
      <c r="D54" s="255" t="s">
        <v>124</v>
      </c>
      <c r="E54" s="256">
        <v>41134</v>
      </c>
      <c r="F54" s="256">
        <v>41138</v>
      </c>
      <c r="G54" s="257">
        <v>15250</v>
      </c>
      <c r="H54" s="219">
        <v>1</v>
      </c>
      <c r="I54" s="219">
        <v>0</v>
      </c>
      <c r="J54" s="219">
        <v>1</v>
      </c>
      <c r="K54" s="219">
        <v>0</v>
      </c>
      <c r="L54" s="219">
        <v>0</v>
      </c>
      <c r="M54" s="219">
        <v>8</v>
      </c>
      <c r="O54" s="219" t="s">
        <v>221</v>
      </c>
      <c r="P54" s="219">
        <v>8</v>
      </c>
      <c r="Q54" s="219">
        <v>0</v>
      </c>
      <c r="R54" s="219">
        <v>1</v>
      </c>
      <c r="S54" s="219">
        <v>0</v>
      </c>
      <c r="T54" s="219">
        <v>0</v>
      </c>
      <c r="U54" s="219">
        <v>0</v>
      </c>
      <c r="V54" s="219">
        <v>0</v>
      </c>
      <c r="W54" s="219">
        <v>0</v>
      </c>
      <c r="X54" s="219">
        <v>0</v>
      </c>
      <c r="Y54" s="219">
        <v>0</v>
      </c>
      <c r="Z54" s="219">
        <v>1</v>
      </c>
      <c r="AA54" s="219">
        <v>0</v>
      </c>
      <c r="AB54" s="219">
        <v>0</v>
      </c>
      <c r="AC54" s="219">
        <v>0</v>
      </c>
      <c r="AD54" s="219">
        <v>0</v>
      </c>
      <c r="AE54" s="219">
        <v>0</v>
      </c>
      <c r="AF54" s="219">
        <v>0</v>
      </c>
      <c r="AG54" s="219">
        <v>0</v>
      </c>
      <c r="AH54" s="219">
        <v>0</v>
      </c>
      <c r="AI54" s="219">
        <v>0</v>
      </c>
      <c r="AJ54" s="219">
        <v>0</v>
      </c>
      <c r="AK54" s="219">
        <v>0</v>
      </c>
      <c r="AL54" s="219">
        <v>0</v>
      </c>
      <c r="AM54" s="219">
        <v>0</v>
      </c>
    </row>
    <row r="55" spans="1:39">
      <c r="A55" s="219" t="s">
        <v>360</v>
      </c>
      <c r="B55" s="219" t="s">
        <v>288</v>
      </c>
      <c r="C55" s="219" t="s">
        <v>359</v>
      </c>
      <c r="D55" s="255" t="s">
        <v>124</v>
      </c>
      <c r="E55" s="256">
        <v>41137</v>
      </c>
      <c r="F55" s="256">
        <v>41139</v>
      </c>
      <c r="G55" s="257">
        <v>1700</v>
      </c>
      <c r="H55" s="219">
        <v>0</v>
      </c>
      <c r="I55" s="219">
        <v>0</v>
      </c>
      <c r="J55" s="219">
        <v>0</v>
      </c>
      <c r="K55" s="219">
        <v>0</v>
      </c>
      <c r="L55" s="219">
        <v>0</v>
      </c>
      <c r="M55" s="219">
        <v>2</v>
      </c>
      <c r="O55" s="219" t="s">
        <v>221</v>
      </c>
      <c r="P55" s="219">
        <v>2</v>
      </c>
      <c r="Q55" s="219">
        <v>0</v>
      </c>
      <c r="R55" s="219">
        <v>0</v>
      </c>
      <c r="S55" s="219">
        <v>0</v>
      </c>
      <c r="T55" s="219">
        <v>0</v>
      </c>
      <c r="U55" s="219">
        <v>0</v>
      </c>
      <c r="V55" s="219">
        <v>0</v>
      </c>
      <c r="W55" s="219">
        <v>0</v>
      </c>
      <c r="X55" s="219">
        <v>0</v>
      </c>
      <c r="Y55" s="219">
        <v>0</v>
      </c>
      <c r="Z55" s="219">
        <v>0</v>
      </c>
      <c r="AA55" s="219">
        <v>0</v>
      </c>
      <c r="AB55" s="219">
        <v>0</v>
      </c>
      <c r="AC55" s="219">
        <v>0</v>
      </c>
      <c r="AD55" s="219">
        <v>0</v>
      </c>
      <c r="AE55" s="219">
        <v>0</v>
      </c>
      <c r="AF55" s="219">
        <v>0</v>
      </c>
      <c r="AG55" s="219">
        <v>0</v>
      </c>
      <c r="AH55" s="219">
        <v>0</v>
      </c>
      <c r="AI55" s="219">
        <v>0</v>
      </c>
      <c r="AJ55" s="219">
        <v>0</v>
      </c>
      <c r="AK55" s="219">
        <v>0</v>
      </c>
      <c r="AL55" s="219">
        <v>0</v>
      </c>
      <c r="AM55" s="219">
        <v>0</v>
      </c>
    </row>
    <row r="56" spans="1:39">
      <c r="A56" s="219" t="s">
        <v>362</v>
      </c>
      <c r="B56" s="219" t="s">
        <v>363</v>
      </c>
      <c r="C56" s="219" t="s">
        <v>361</v>
      </c>
      <c r="D56" s="255" t="s">
        <v>124</v>
      </c>
      <c r="E56" s="256">
        <v>41143</v>
      </c>
      <c r="F56" s="256">
        <v>41145</v>
      </c>
      <c r="G56" s="257">
        <v>4850</v>
      </c>
      <c r="H56" s="219">
        <v>0</v>
      </c>
      <c r="I56" s="219">
        <v>0</v>
      </c>
      <c r="J56" s="219">
        <v>0</v>
      </c>
      <c r="K56" s="219">
        <v>0</v>
      </c>
      <c r="L56" s="219">
        <v>0</v>
      </c>
      <c r="M56" s="219">
        <v>4</v>
      </c>
      <c r="O56" s="219" t="s">
        <v>221</v>
      </c>
      <c r="P56" s="219">
        <v>4</v>
      </c>
      <c r="Q56" s="219">
        <v>0</v>
      </c>
      <c r="R56" s="219">
        <v>0</v>
      </c>
      <c r="S56" s="219">
        <v>0</v>
      </c>
      <c r="T56" s="219">
        <v>0</v>
      </c>
      <c r="U56" s="219">
        <v>0</v>
      </c>
      <c r="V56" s="219">
        <v>0</v>
      </c>
      <c r="W56" s="219">
        <v>0</v>
      </c>
      <c r="X56" s="219">
        <v>0</v>
      </c>
      <c r="Y56" s="219">
        <v>0</v>
      </c>
      <c r="Z56" s="219">
        <v>0</v>
      </c>
      <c r="AA56" s="219">
        <v>0</v>
      </c>
      <c r="AB56" s="219">
        <v>0</v>
      </c>
      <c r="AC56" s="219">
        <v>0</v>
      </c>
      <c r="AD56" s="219">
        <v>0</v>
      </c>
      <c r="AE56" s="219">
        <v>0</v>
      </c>
      <c r="AF56" s="219">
        <v>0</v>
      </c>
      <c r="AG56" s="219">
        <v>0</v>
      </c>
      <c r="AH56" s="219">
        <v>0</v>
      </c>
      <c r="AI56" s="219">
        <v>0</v>
      </c>
      <c r="AJ56" s="219">
        <v>0</v>
      </c>
      <c r="AK56" s="219">
        <v>0</v>
      </c>
      <c r="AL56" s="219">
        <v>0</v>
      </c>
      <c r="AM56" s="219">
        <v>0</v>
      </c>
    </row>
    <row r="57" spans="1:39">
      <c r="A57" s="219" t="s">
        <v>365</v>
      </c>
      <c r="B57" s="219" t="s">
        <v>366</v>
      </c>
      <c r="C57" s="219" t="s">
        <v>364</v>
      </c>
      <c r="D57" s="255" t="s">
        <v>124</v>
      </c>
      <c r="E57" s="256">
        <v>41144</v>
      </c>
      <c r="F57" s="256">
        <v>41147</v>
      </c>
      <c r="G57" s="257">
        <v>1400</v>
      </c>
      <c r="H57" s="219">
        <v>0</v>
      </c>
      <c r="I57" s="219">
        <v>0</v>
      </c>
      <c r="J57" s="219">
        <v>0</v>
      </c>
      <c r="K57" s="219">
        <v>0</v>
      </c>
      <c r="L57" s="219">
        <v>0</v>
      </c>
      <c r="M57" s="219">
        <v>2</v>
      </c>
      <c r="O57" s="219" t="s">
        <v>221</v>
      </c>
      <c r="P57" s="219">
        <v>2</v>
      </c>
      <c r="Q57" s="219">
        <v>0</v>
      </c>
      <c r="R57" s="219">
        <v>0</v>
      </c>
      <c r="S57" s="219">
        <v>0</v>
      </c>
      <c r="T57" s="219">
        <v>0</v>
      </c>
      <c r="U57" s="219">
        <v>0</v>
      </c>
      <c r="V57" s="219">
        <v>0</v>
      </c>
      <c r="W57" s="219">
        <v>0</v>
      </c>
      <c r="X57" s="219">
        <v>0</v>
      </c>
      <c r="Y57" s="219">
        <v>0</v>
      </c>
      <c r="Z57" s="219">
        <v>0</v>
      </c>
      <c r="AA57" s="219">
        <v>0</v>
      </c>
      <c r="AB57" s="219">
        <v>0</v>
      </c>
      <c r="AC57" s="219">
        <v>0</v>
      </c>
      <c r="AD57" s="219">
        <v>0</v>
      </c>
      <c r="AE57" s="219">
        <v>0</v>
      </c>
      <c r="AF57" s="219">
        <v>0</v>
      </c>
      <c r="AG57" s="219">
        <v>0</v>
      </c>
      <c r="AH57" s="219">
        <v>0</v>
      </c>
      <c r="AI57" s="219">
        <v>0</v>
      </c>
      <c r="AJ57" s="219">
        <v>0</v>
      </c>
      <c r="AK57" s="219">
        <v>0</v>
      </c>
      <c r="AL57" s="219">
        <v>0</v>
      </c>
      <c r="AM57" s="219">
        <v>0</v>
      </c>
    </row>
    <row r="58" spans="1:39">
      <c r="A58" s="219" t="s">
        <v>368</v>
      </c>
      <c r="B58" s="219" t="s">
        <v>95</v>
      </c>
      <c r="C58" s="219" t="s">
        <v>367</v>
      </c>
      <c r="D58" s="255" t="s">
        <v>124</v>
      </c>
      <c r="E58" s="256">
        <v>41179</v>
      </c>
      <c r="F58" s="256">
        <v>41181</v>
      </c>
      <c r="G58" s="257">
        <v>3000</v>
      </c>
      <c r="H58" s="219">
        <v>0</v>
      </c>
      <c r="I58" s="219">
        <v>0</v>
      </c>
      <c r="J58" s="219">
        <v>1</v>
      </c>
      <c r="K58" s="219">
        <v>0</v>
      </c>
      <c r="L58" s="219">
        <v>0</v>
      </c>
      <c r="M58" s="219">
        <v>3</v>
      </c>
      <c r="O58" s="219" t="s">
        <v>221</v>
      </c>
      <c r="P58" s="219">
        <v>3</v>
      </c>
      <c r="Q58" s="219">
        <v>0</v>
      </c>
      <c r="R58" s="219">
        <v>0</v>
      </c>
      <c r="S58" s="219">
        <v>0</v>
      </c>
      <c r="T58" s="219">
        <v>0</v>
      </c>
      <c r="U58" s="219">
        <v>0</v>
      </c>
      <c r="V58" s="219">
        <v>0</v>
      </c>
      <c r="W58" s="219">
        <v>0</v>
      </c>
      <c r="X58" s="219">
        <v>0</v>
      </c>
      <c r="Y58" s="219">
        <v>0</v>
      </c>
      <c r="Z58" s="219">
        <v>1</v>
      </c>
      <c r="AA58" s="219">
        <v>0</v>
      </c>
      <c r="AB58" s="219">
        <v>0</v>
      </c>
      <c r="AC58" s="219">
        <v>0</v>
      </c>
      <c r="AD58" s="219">
        <v>0</v>
      </c>
      <c r="AE58" s="219">
        <v>0</v>
      </c>
      <c r="AF58" s="219">
        <v>0</v>
      </c>
      <c r="AG58" s="219">
        <v>0</v>
      </c>
      <c r="AH58" s="219">
        <v>0</v>
      </c>
      <c r="AI58" s="219">
        <v>0</v>
      </c>
      <c r="AJ58" s="219">
        <v>0</v>
      </c>
      <c r="AK58" s="219">
        <v>0</v>
      </c>
      <c r="AL58" s="219">
        <v>0</v>
      </c>
      <c r="AM58" s="219">
        <v>0</v>
      </c>
    </row>
    <row r="59" spans="1:39">
      <c r="A59" s="219" t="s">
        <v>370</v>
      </c>
      <c r="B59" s="219" t="s">
        <v>308</v>
      </c>
      <c r="C59" s="219" t="s">
        <v>369</v>
      </c>
      <c r="D59" s="255" t="s">
        <v>124</v>
      </c>
      <c r="E59" s="256">
        <v>41179</v>
      </c>
      <c r="F59" s="256">
        <v>41182</v>
      </c>
      <c r="G59" s="257">
        <v>19000</v>
      </c>
      <c r="H59" s="219">
        <v>2</v>
      </c>
      <c r="I59" s="219">
        <v>0</v>
      </c>
      <c r="J59" s="219">
        <v>1</v>
      </c>
      <c r="K59" s="219">
        <v>0</v>
      </c>
      <c r="L59" s="219">
        <v>0</v>
      </c>
      <c r="M59" s="219">
        <v>3</v>
      </c>
      <c r="O59" s="219" t="s">
        <v>221</v>
      </c>
      <c r="P59" s="219">
        <v>3</v>
      </c>
      <c r="Q59" s="219">
        <v>0</v>
      </c>
      <c r="R59" s="219">
        <v>2</v>
      </c>
      <c r="S59" s="219">
        <v>0</v>
      </c>
      <c r="T59" s="219">
        <v>0</v>
      </c>
      <c r="U59" s="219">
        <v>0</v>
      </c>
      <c r="V59" s="219">
        <v>0</v>
      </c>
      <c r="W59" s="219">
        <v>0</v>
      </c>
      <c r="X59" s="219">
        <v>0</v>
      </c>
      <c r="Y59" s="219">
        <v>0</v>
      </c>
      <c r="Z59" s="219">
        <v>1</v>
      </c>
      <c r="AA59" s="219">
        <v>0</v>
      </c>
      <c r="AB59" s="219">
        <v>0</v>
      </c>
      <c r="AC59" s="219">
        <v>0</v>
      </c>
      <c r="AD59" s="219">
        <v>0</v>
      </c>
      <c r="AE59" s="219">
        <v>0</v>
      </c>
      <c r="AF59" s="219">
        <v>0</v>
      </c>
      <c r="AG59" s="219">
        <v>0</v>
      </c>
      <c r="AH59" s="219">
        <v>0</v>
      </c>
      <c r="AI59" s="219">
        <v>0</v>
      </c>
      <c r="AJ59" s="219">
        <v>0</v>
      </c>
      <c r="AK59" s="219">
        <v>0</v>
      </c>
      <c r="AL59" s="219">
        <v>0</v>
      </c>
      <c r="AM59" s="219">
        <v>0</v>
      </c>
    </row>
    <row r="60" spans="1:39">
      <c r="A60" s="219" t="s">
        <v>372</v>
      </c>
      <c r="B60" s="219" t="s">
        <v>95</v>
      </c>
      <c r="C60" s="219" t="s">
        <v>371</v>
      </c>
      <c r="D60" s="255" t="s">
        <v>124</v>
      </c>
      <c r="E60" s="256">
        <v>41187</v>
      </c>
      <c r="F60" s="256">
        <v>41189</v>
      </c>
      <c r="G60" s="257">
        <v>9000</v>
      </c>
      <c r="H60" s="219">
        <v>7</v>
      </c>
      <c r="I60" s="219">
        <v>0</v>
      </c>
      <c r="J60" s="219">
        <v>1</v>
      </c>
      <c r="K60" s="219">
        <v>0</v>
      </c>
      <c r="L60" s="219">
        <v>0</v>
      </c>
      <c r="M60" s="219">
        <v>20</v>
      </c>
      <c r="O60" s="219" t="s">
        <v>221</v>
      </c>
      <c r="P60" s="219">
        <v>20</v>
      </c>
      <c r="Q60" s="219">
        <v>0</v>
      </c>
      <c r="R60" s="219">
        <v>7</v>
      </c>
      <c r="S60" s="219">
        <v>0</v>
      </c>
      <c r="T60" s="219">
        <v>0</v>
      </c>
      <c r="U60" s="219">
        <v>0</v>
      </c>
      <c r="V60" s="219">
        <v>0</v>
      </c>
      <c r="W60" s="219">
        <v>0</v>
      </c>
      <c r="X60" s="219">
        <v>0</v>
      </c>
      <c r="Y60" s="219">
        <v>0</v>
      </c>
      <c r="Z60" s="219">
        <v>1</v>
      </c>
      <c r="AA60" s="219">
        <v>0</v>
      </c>
      <c r="AB60" s="219">
        <v>0</v>
      </c>
      <c r="AC60" s="219">
        <v>0</v>
      </c>
      <c r="AD60" s="219">
        <v>0</v>
      </c>
      <c r="AE60" s="219">
        <v>0</v>
      </c>
      <c r="AF60" s="219">
        <v>0</v>
      </c>
      <c r="AG60" s="219">
        <v>0</v>
      </c>
      <c r="AH60" s="219">
        <v>0</v>
      </c>
      <c r="AI60" s="219">
        <v>0</v>
      </c>
      <c r="AJ60" s="219">
        <v>0</v>
      </c>
      <c r="AK60" s="219">
        <v>0</v>
      </c>
      <c r="AL60" s="219">
        <v>0</v>
      </c>
      <c r="AM60" s="219">
        <v>0</v>
      </c>
    </row>
    <row r="61" spans="1:39">
      <c r="A61" s="219" t="s">
        <v>374</v>
      </c>
      <c r="B61" s="219" t="s">
        <v>95</v>
      </c>
      <c r="C61" s="219" t="s">
        <v>373</v>
      </c>
      <c r="D61" s="255" t="s">
        <v>124</v>
      </c>
      <c r="E61" s="256">
        <v>41236</v>
      </c>
      <c r="F61" s="256">
        <v>41238</v>
      </c>
      <c r="G61" s="257">
        <v>9000</v>
      </c>
      <c r="H61" s="219">
        <v>7</v>
      </c>
      <c r="I61" s="219">
        <v>0</v>
      </c>
      <c r="J61" s="219">
        <v>0</v>
      </c>
      <c r="K61" s="219">
        <v>0</v>
      </c>
      <c r="L61" s="219">
        <v>0</v>
      </c>
      <c r="M61" s="219">
        <v>20</v>
      </c>
      <c r="O61" s="219" t="s">
        <v>221</v>
      </c>
      <c r="P61" s="219">
        <v>20</v>
      </c>
      <c r="Q61" s="219">
        <v>0</v>
      </c>
      <c r="R61" s="219">
        <v>7</v>
      </c>
      <c r="S61" s="219">
        <v>0</v>
      </c>
      <c r="T61" s="219">
        <v>0</v>
      </c>
      <c r="U61" s="219">
        <v>0</v>
      </c>
      <c r="V61" s="219">
        <v>0</v>
      </c>
      <c r="W61" s="219">
        <v>0</v>
      </c>
      <c r="X61" s="219">
        <v>0</v>
      </c>
      <c r="Y61" s="219">
        <v>0</v>
      </c>
      <c r="Z61" s="219">
        <v>0</v>
      </c>
      <c r="AA61" s="219">
        <v>0</v>
      </c>
      <c r="AB61" s="219">
        <v>0</v>
      </c>
      <c r="AC61" s="219">
        <v>0</v>
      </c>
      <c r="AD61" s="219">
        <v>0</v>
      </c>
      <c r="AE61" s="219">
        <v>0</v>
      </c>
      <c r="AF61" s="219">
        <v>0</v>
      </c>
      <c r="AG61" s="219">
        <v>0</v>
      </c>
      <c r="AH61" s="219">
        <v>0</v>
      </c>
      <c r="AI61" s="219">
        <v>0</v>
      </c>
      <c r="AJ61" s="219">
        <v>0</v>
      </c>
      <c r="AK61" s="219">
        <v>0</v>
      </c>
      <c r="AL61" s="219">
        <v>0</v>
      </c>
      <c r="AM61" s="219">
        <v>0</v>
      </c>
    </row>
    <row r="62" spans="1:39">
      <c r="A62" s="219" t="s">
        <v>376</v>
      </c>
      <c r="B62" s="219" t="s">
        <v>95</v>
      </c>
      <c r="C62" s="219" t="s">
        <v>375</v>
      </c>
      <c r="D62" s="255" t="s">
        <v>124</v>
      </c>
      <c r="E62" s="256">
        <v>41257</v>
      </c>
      <c r="F62" s="256">
        <v>41259</v>
      </c>
      <c r="G62" s="257">
        <v>9000</v>
      </c>
      <c r="H62" s="219">
        <v>7</v>
      </c>
      <c r="I62" s="219">
        <v>0</v>
      </c>
      <c r="J62" s="219">
        <v>0</v>
      </c>
      <c r="K62" s="219">
        <v>0</v>
      </c>
      <c r="L62" s="219">
        <v>0</v>
      </c>
      <c r="M62" s="219">
        <v>20</v>
      </c>
      <c r="O62" s="219" t="s">
        <v>221</v>
      </c>
      <c r="P62" s="219">
        <v>20</v>
      </c>
      <c r="Q62" s="219">
        <v>0</v>
      </c>
      <c r="R62" s="219">
        <v>7</v>
      </c>
      <c r="S62" s="219">
        <v>0</v>
      </c>
      <c r="T62" s="219">
        <v>0</v>
      </c>
      <c r="U62" s="219">
        <v>0</v>
      </c>
      <c r="V62" s="219">
        <v>0</v>
      </c>
      <c r="W62" s="219">
        <v>0</v>
      </c>
      <c r="X62" s="219">
        <v>0</v>
      </c>
      <c r="Y62" s="219">
        <v>0</v>
      </c>
      <c r="Z62" s="219">
        <v>0</v>
      </c>
      <c r="AA62" s="219">
        <v>0</v>
      </c>
      <c r="AB62" s="219">
        <v>0</v>
      </c>
      <c r="AC62" s="219">
        <v>0</v>
      </c>
      <c r="AD62" s="219">
        <v>0</v>
      </c>
      <c r="AE62" s="219">
        <v>0</v>
      </c>
      <c r="AF62" s="219">
        <v>0</v>
      </c>
      <c r="AG62" s="219">
        <v>0</v>
      </c>
      <c r="AH62" s="219">
        <v>0</v>
      </c>
      <c r="AI62" s="219">
        <v>0</v>
      </c>
      <c r="AJ62" s="219">
        <v>0</v>
      </c>
      <c r="AK62" s="219">
        <v>0</v>
      </c>
      <c r="AL62" s="219">
        <v>0</v>
      </c>
      <c r="AM62" s="219">
        <v>0</v>
      </c>
    </row>
    <row r="63" spans="1:39">
      <c r="A63" s="219" t="s">
        <v>378</v>
      </c>
      <c r="B63" s="219" t="s">
        <v>379</v>
      </c>
      <c r="C63" s="219" t="s">
        <v>377</v>
      </c>
      <c r="D63" s="255" t="s">
        <v>126</v>
      </c>
      <c r="E63" s="256">
        <v>40934</v>
      </c>
      <c r="F63" s="256">
        <v>40937</v>
      </c>
      <c r="G63" s="257">
        <v>8000</v>
      </c>
      <c r="H63" s="219">
        <v>1</v>
      </c>
      <c r="I63" s="219">
        <v>0</v>
      </c>
      <c r="J63" s="219">
        <v>0</v>
      </c>
      <c r="K63" s="219">
        <v>0</v>
      </c>
      <c r="L63" s="219">
        <v>0</v>
      </c>
      <c r="M63" s="219">
        <v>4</v>
      </c>
      <c r="O63" s="219" t="s">
        <v>221</v>
      </c>
      <c r="P63" s="219">
        <v>0</v>
      </c>
      <c r="Q63" s="219">
        <v>4</v>
      </c>
      <c r="R63" s="219">
        <v>0</v>
      </c>
      <c r="S63" s="219">
        <v>1</v>
      </c>
      <c r="T63" s="219">
        <v>0</v>
      </c>
      <c r="U63" s="219">
        <v>0</v>
      </c>
      <c r="V63" s="219">
        <v>0</v>
      </c>
      <c r="W63" s="219">
        <v>0</v>
      </c>
      <c r="X63" s="219">
        <v>0</v>
      </c>
      <c r="Y63" s="219">
        <v>0</v>
      </c>
      <c r="Z63" s="219">
        <v>0</v>
      </c>
      <c r="AA63" s="219">
        <v>0</v>
      </c>
      <c r="AB63" s="219">
        <v>0</v>
      </c>
      <c r="AC63" s="219">
        <v>0</v>
      </c>
      <c r="AD63" s="219">
        <v>0</v>
      </c>
      <c r="AE63" s="219">
        <v>0</v>
      </c>
      <c r="AF63" s="219">
        <v>0</v>
      </c>
      <c r="AG63" s="219">
        <v>0</v>
      </c>
      <c r="AH63" s="219">
        <v>0</v>
      </c>
      <c r="AI63" s="219">
        <v>0</v>
      </c>
      <c r="AJ63" s="219">
        <v>0</v>
      </c>
      <c r="AK63" s="219">
        <v>0</v>
      </c>
      <c r="AL63" s="219">
        <v>0</v>
      </c>
      <c r="AM63" s="219">
        <v>0</v>
      </c>
    </row>
    <row r="64" spans="1:39">
      <c r="A64" s="219" t="s">
        <v>381</v>
      </c>
      <c r="B64" s="219" t="s">
        <v>268</v>
      </c>
      <c r="C64" s="219" t="s">
        <v>380</v>
      </c>
      <c r="D64" s="255" t="s">
        <v>126</v>
      </c>
      <c r="E64" s="256">
        <v>41091</v>
      </c>
      <c r="F64" s="256">
        <v>41094</v>
      </c>
      <c r="G64" s="219">
        <v>0</v>
      </c>
      <c r="H64" s="219">
        <v>1</v>
      </c>
      <c r="I64" s="219">
        <v>0</v>
      </c>
      <c r="J64" s="219">
        <v>0</v>
      </c>
      <c r="K64" s="219">
        <v>0</v>
      </c>
      <c r="L64" s="219">
        <v>0</v>
      </c>
      <c r="M64" s="219">
        <v>4</v>
      </c>
      <c r="O64" s="219" t="s">
        <v>221</v>
      </c>
      <c r="P64" s="219">
        <v>0</v>
      </c>
      <c r="Q64" s="219">
        <v>4</v>
      </c>
      <c r="R64" s="219">
        <v>0</v>
      </c>
      <c r="S64" s="219">
        <v>1</v>
      </c>
      <c r="T64" s="219">
        <v>0</v>
      </c>
      <c r="U64" s="219">
        <v>0</v>
      </c>
      <c r="V64" s="219">
        <v>0</v>
      </c>
      <c r="W64" s="219">
        <v>0</v>
      </c>
      <c r="X64" s="219">
        <v>0</v>
      </c>
      <c r="Y64" s="219">
        <v>0</v>
      </c>
      <c r="Z64" s="219">
        <v>0</v>
      </c>
      <c r="AA64" s="219">
        <v>0</v>
      </c>
      <c r="AB64" s="219">
        <v>0</v>
      </c>
      <c r="AC64" s="219">
        <v>0</v>
      </c>
      <c r="AD64" s="219">
        <v>0</v>
      </c>
      <c r="AE64" s="219">
        <v>0</v>
      </c>
      <c r="AF64" s="219">
        <v>0</v>
      </c>
      <c r="AG64" s="219">
        <v>0</v>
      </c>
      <c r="AH64" s="219">
        <v>0</v>
      </c>
      <c r="AI64" s="219">
        <v>0</v>
      </c>
      <c r="AJ64" s="219">
        <v>0</v>
      </c>
      <c r="AK64" s="219">
        <v>0</v>
      </c>
      <c r="AL64" s="219">
        <v>0</v>
      </c>
      <c r="AM64" s="219">
        <v>0</v>
      </c>
    </row>
    <row r="65" spans="1:39">
      <c r="A65" s="219" t="s">
        <v>383</v>
      </c>
      <c r="B65" s="219" t="s">
        <v>384</v>
      </c>
      <c r="C65" s="219" t="s">
        <v>382</v>
      </c>
      <c r="D65" s="255" t="s">
        <v>126</v>
      </c>
      <c r="E65" s="256">
        <v>41107</v>
      </c>
      <c r="F65" s="256">
        <v>41109</v>
      </c>
      <c r="G65" s="257">
        <v>9000</v>
      </c>
      <c r="H65" s="219">
        <v>1</v>
      </c>
      <c r="I65" s="219">
        <v>0</v>
      </c>
      <c r="J65" s="219">
        <v>0</v>
      </c>
      <c r="K65" s="219">
        <v>0</v>
      </c>
      <c r="L65" s="219">
        <v>0</v>
      </c>
      <c r="M65" s="219">
        <v>4</v>
      </c>
      <c r="O65" s="219" t="s">
        <v>221</v>
      </c>
      <c r="P65" s="219">
        <v>0</v>
      </c>
      <c r="Q65" s="219">
        <v>4</v>
      </c>
      <c r="R65" s="219">
        <v>0</v>
      </c>
      <c r="S65" s="219">
        <v>1</v>
      </c>
      <c r="T65" s="219">
        <v>0</v>
      </c>
      <c r="U65" s="219">
        <v>0</v>
      </c>
      <c r="V65" s="219">
        <v>0</v>
      </c>
      <c r="W65" s="219">
        <v>0</v>
      </c>
      <c r="X65" s="219">
        <v>0</v>
      </c>
      <c r="Y65" s="219">
        <v>0</v>
      </c>
      <c r="Z65" s="219">
        <v>0</v>
      </c>
      <c r="AA65" s="219">
        <v>0</v>
      </c>
      <c r="AB65" s="219">
        <v>0</v>
      </c>
      <c r="AC65" s="219">
        <v>0</v>
      </c>
      <c r="AD65" s="219">
        <v>0</v>
      </c>
      <c r="AE65" s="219">
        <v>0</v>
      </c>
      <c r="AF65" s="219">
        <v>0</v>
      </c>
      <c r="AG65" s="219">
        <v>0</v>
      </c>
      <c r="AH65" s="219">
        <v>0</v>
      </c>
      <c r="AI65" s="219">
        <v>0</v>
      </c>
      <c r="AJ65" s="219">
        <v>0</v>
      </c>
      <c r="AK65" s="219">
        <v>0</v>
      </c>
      <c r="AL65" s="219">
        <v>0</v>
      </c>
      <c r="AM65" s="219">
        <v>0</v>
      </c>
    </row>
    <row r="66" spans="1:39">
      <c r="A66" s="219" t="s">
        <v>386</v>
      </c>
      <c r="B66" s="219" t="s">
        <v>387</v>
      </c>
      <c r="C66" s="219" t="s">
        <v>385</v>
      </c>
      <c r="D66" s="255" t="s">
        <v>126</v>
      </c>
      <c r="E66" s="256">
        <v>41110</v>
      </c>
      <c r="F66" s="256">
        <v>41111</v>
      </c>
      <c r="G66" s="257">
        <v>4500</v>
      </c>
      <c r="H66" s="219">
        <v>1</v>
      </c>
      <c r="I66" s="219">
        <v>0</v>
      </c>
      <c r="J66" s="219">
        <v>1</v>
      </c>
      <c r="K66" s="219">
        <v>0</v>
      </c>
      <c r="L66" s="219">
        <v>0</v>
      </c>
      <c r="M66" s="219">
        <v>4</v>
      </c>
      <c r="O66" s="219" t="s">
        <v>221</v>
      </c>
      <c r="P66" s="219">
        <v>0</v>
      </c>
      <c r="Q66" s="219">
        <v>4</v>
      </c>
      <c r="R66" s="219">
        <v>0</v>
      </c>
      <c r="S66" s="219">
        <v>1</v>
      </c>
      <c r="T66" s="219">
        <v>0</v>
      </c>
      <c r="U66" s="219">
        <v>0</v>
      </c>
      <c r="V66" s="219">
        <v>0</v>
      </c>
      <c r="W66" s="219">
        <v>0</v>
      </c>
      <c r="X66" s="219">
        <v>0</v>
      </c>
      <c r="Y66" s="219">
        <v>0</v>
      </c>
      <c r="Z66" s="219">
        <v>0</v>
      </c>
      <c r="AA66" s="219">
        <v>1</v>
      </c>
      <c r="AB66" s="219">
        <v>0</v>
      </c>
      <c r="AC66" s="219">
        <v>0</v>
      </c>
      <c r="AD66" s="219">
        <v>0</v>
      </c>
      <c r="AE66" s="219">
        <v>0</v>
      </c>
      <c r="AF66" s="219">
        <v>0</v>
      </c>
      <c r="AG66" s="219">
        <v>0</v>
      </c>
      <c r="AH66" s="219">
        <v>0</v>
      </c>
      <c r="AI66" s="219">
        <v>0</v>
      </c>
      <c r="AJ66" s="219">
        <v>0</v>
      </c>
      <c r="AK66" s="219">
        <v>0</v>
      </c>
      <c r="AL66" s="219">
        <v>0</v>
      </c>
      <c r="AM66" s="219">
        <v>0</v>
      </c>
    </row>
    <row r="67" spans="1:39">
      <c r="A67" s="219" t="s">
        <v>389</v>
      </c>
      <c r="B67" s="219" t="s">
        <v>95</v>
      </c>
      <c r="C67" s="219" t="s">
        <v>388</v>
      </c>
      <c r="D67" s="255" t="s">
        <v>126</v>
      </c>
      <c r="E67" s="256">
        <v>41116</v>
      </c>
      <c r="F67" s="256">
        <v>41118</v>
      </c>
      <c r="G67" s="257">
        <v>11000</v>
      </c>
      <c r="H67" s="219">
        <v>1</v>
      </c>
      <c r="I67" s="219">
        <v>0</v>
      </c>
      <c r="J67" s="219">
        <v>1</v>
      </c>
      <c r="K67" s="219">
        <v>0</v>
      </c>
      <c r="L67" s="219">
        <v>0</v>
      </c>
      <c r="M67" s="219">
        <v>4</v>
      </c>
      <c r="O67" s="219" t="s">
        <v>221</v>
      </c>
      <c r="P67" s="219">
        <v>0</v>
      </c>
      <c r="Q67" s="219">
        <v>4</v>
      </c>
      <c r="R67" s="219">
        <v>0</v>
      </c>
      <c r="S67" s="219">
        <v>1</v>
      </c>
      <c r="T67" s="219">
        <v>0</v>
      </c>
      <c r="U67" s="219">
        <v>0</v>
      </c>
      <c r="V67" s="219">
        <v>0</v>
      </c>
      <c r="W67" s="219">
        <v>0</v>
      </c>
      <c r="X67" s="219">
        <v>0</v>
      </c>
      <c r="Y67" s="219">
        <v>0</v>
      </c>
      <c r="Z67" s="219">
        <v>0</v>
      </c>
      <c r="AA67" s="219">
        <v>1</v>
      </c>
      <c r="AB67" s="219">
        <v>0</v>
      </c>
      <c r="AC67" s="219">
        <v>0</v>
      </c>
      <c r="AD67" s="219">
        <v>0</v>
      </c>
      <c r="AE67" s="219">
        <v>0</v>
      </c>
      <c r="AF67" s="219">
        <v>0</v>
      </c>
      <c r="AG67" s="219">
        <v>0</v>
      </c>
      <c r="AH67" s="219">
        <v>0</v>
      </c>
      <c r="AI67" s="219">
        <v>0</v>
      </c>
      <c r="AJ67" s="219">
        <v>0</v>
      </c>
      <c r="AK67" s="219">
        <v>0</v>
      </c>
      <c r="AL67" s="219">
        <v>0</v>
      </c>
      <c r="AM67" s="219">
        <v>0</v>
      </c>
    </row>
    <row r="68" spans="1:39">
      <c r="A68" s="219" t="s">
        <v>391</v>
      </c>
      <c r="B68" s="219" t="s">
        <v>95</v>
      </c>
      <c r="C68" s="219" t="s">
        <v>390</v>
      </c>
      <c r="D68" s="255" t="s">
        <v>126</v>
      </c>
      <c r="E68" s="256">
        <v>41122</v>
      </c>
      <c r="F68" s="256">
        <v>41125</v>
      </c>
      <c r="G68" s="257">
        <v>7500</v>
      </c>
      <c r="H68" s="219">
        <v>1</v>
      </c>
      <c r="I68" s="219">
        <v>0</v>
      </c>
      <c r="J68" s="219">
        <v>1</v>
      </c>
      <c r="K68" s="219">
        <v>0</v>
      </c>
      <c r="L68" s="219">
        <v>0</v>
      </c>
      <c r="M68" s="219">
        <v>8</v>
      </c>
      <c r="O68" s="219" t="s">
        <v>221</v>
      </c>
      <c r="P68" s="219">
        <v>0</v>
      </c>
      <c r="Q68" s="219">
        <v>8</v>
      </c>
      <c r="R68" s="219">
        <v>0</v>
      </c>
      <c r="S68" s="219">
        <v>1</v>
      </c>
      <c r="T68" s="219">
        <v>0</v>
      </c>
      <c r="U68" s="219">
        <v>0</v>
      </c>
      <c r="V68" s="219">
        <v>0</v>
      </c>
      <c r="W68" s="219">
        <v>0</v>
      </c>
      <c r="X68" s="219">
        <v>0</v>
      </c>
      <c r="Y68" s="219">
        <v>0</v>
      </c>
      <c r="Z68" s="219">
        <v>0</v>
      </c>
      <c r="AA68" s="219">
        <v>1</v>
      </c>
      <c r="AB68" s="219">
        <v>0</v>
      </c>
      <c r="AC68" s="219">
        <v>0</v>
      </c>
      <c r="AD68" s="219">
        <v>0</v>
      </c>
      <c r="AE68" s="219">
        <v>0</v>
      </c>
      <c r="AF68" s="219">
        <v>0</v>
      </c>
      <c r="AG68" s="219">
        <v>0</v>
      </c>
      <c r="AH68" s="219">
        <v>0</v>
      </c>
      <c r="AI68" s="219">
        <v>0</v>
      </c>
      <c r="AJ68" s="219">
        <v>0</v>
      </c>
      <c r="AK68" s="219">
        <v>0</v>
      </c>
      <c r="AL68" s="219">
        <v>0</v>
      </c>
      <c r="AM68" s="219">
        <v>0</v>
      </c>
    </row>
    <row r="69" spans="1:39">
      <c r="A69" s="219" t="s">
        <v>393</v>
      </c>
      <c r="B69" s="219" t="s">
        <v>394</v>
      </c>
      <c r="C69" s="219" t="s">
        <v>392</v>
      </c>
      <c r="D69" s="255" t="s">
        <v>126</v>
      </c>
      <c r="E69" s="256">
        <v>41128</v>
      </c>
      <c r="F69" s="256">
        <v>41130</v>
      </c>
      <c r="G69" s="257">
        <v>9000</v>
      </c>
      <c r="H69" s="219">
        <v>1</v>
      </c>
      <c r="I69" s="219">
        <v>0</v>
      </c>
      <c r="J69" s="219">
        <v>0</v>
      </c>
      <c r="K69" s="219">
        <v>0</v>
      </c>
      <c r="L69" s="219">
        <v>0</v>
      </c>
      <c r="M69" s="219">
        <v>4</v>
      </c>
      <c r="O69" s="219" t="s">
        <v>221</v>
      </c>
      <c r="P69" s="219">
        <v>0</v>
      </c>
      <c r="Q69" s="219">
        <v>4</v>
      </c>
      <c r="R69" s="219">
        <v>0</v>
      </c>
      <c r="S69" s="219">
        <v>1</v>
      </c>
      <c r="T69" s="219">
        <v>0</v>
      </c>
      <c r="U69" s="219">
        <v>0</v>
      </c>
      <c r="V69" s="219">
        <v>0</v>
      </c>
      <c r="W69" s="219">
        <v>0</v>
      </c>
      <c r="X69" s="219">
        <v>0</v>
      </c>
      <c r="Y69" s="219">
        <v>0</v>
      </c>
      <c r="Z69" s="219">
        <v>0</v>
      </c>
      <c r="AA69" s="219">
        <v>0</v>
      </c>
      <c r="AB69" s="219">
        <v>0</v>
      </c>
      <c r="AC69" s="219">
        <v>0</v>
      </c>
      <c r="AD69" s="219">
        <v>0</v>
      </c>
      <c r="AE69" s="219">
        <v>0</v>
      </c>
      <c r="AF69" s="219">
        <v>0</v>
      </c>
      <c r="AG69" s="219">
        <v>0</v>
      </c>
      <c r="AH69" s="219">
        <v>0</v>
      </c>
      <c r="AI69" s="219">
        <v>0</v>
      </c>
      <c r="AJ69" s="219">
        <v>0</v>
      </c>
      <c r="AK69" s="219">
        <v>0</v>
      </c>
      <c r="AL69" s="219">
        <v>0</v>
      </c>
      <c r="AM69" s="219">
        <v>0</v>
      </c>
    </row>
    <row r="70" spans="1:39">
      <c r="A70" s="219" t="s">
        <v>396</v>
      </c>
      <c r="B70" s="219" t="s">
        <v>397</v>
      </c>
      <c r="C70" s="219" t="s">
        <v>395</v>
      </c>
      <c r="D70" s="255" t="s">
        <v>126</v>
      </c>
      <c r="E70" s="256">
        <v>41142</v>
      </c>
      <c r="F70" s="256">
        <v>41142</v>
      </c>
      <c r="G70" s="257">
        <v>12000</v>
      </c>
      <c r="H70" s="219">
        <v>1</v>
      </c>
      <c r="I70" s="219">
        <v>0</v>
      </c>
      <c r="J70" s="219">
        <v>1</v>
      </c>
      <c r="K70" s="219">
        <v>0</v>
      </c>
      <c r="L70" s="219">
        <v>0</v>
      </c>
      <c r="M70" s="219">
        <v>8</v>
      </c>
      <c r="O70" s="219" t="s">
        <v>221</v>
      </c>
      <c r="P70" s="219">
        <v>0</v>
      </c>
      <c r="Q70" s="219">
        <v>8</v>
      </c>
      <c r="R70" s="219">
        <v>0</v>
      </c>
      <c r="S70" s="219">
        <v>1</v>
      </c>
      <c r="T70" s="219">
        <v>0</v>
      </c>
      <c r="U70" s="219">
        <v>0</v>
      </c>
      <c r="V70" s="219">
        <v>0</v>
      </c>
      <c r="W70" s="219">
        <v>0</v>
      </c>
      <c r="X70" s="219">
        <v>0</v>
      </c>
      <c r="Y70" s="219">
        <v>0</v>
      </c>
      <c r="Z70" s="219">
        <v>0</v>
      </c>
      <c r="AA70" s="219">
        <v>1</v>
      </c>
      <c r="AB70" s="219">
        <v>0</v>
      </c>
      <c r="AC70" s="219">
        <v>0</v>
      </c>
      <c r="AD70" s="219">
        <v>0</v>
      </c>
      <c r="AE70" s="219">
        <v>0</v>
      </c>
      <c r="AF70" s="219">
        <v>0</v>
      </c>
      <c r="AG70" s="219">
        <v>0</v>
      </c>
      <c r="AH70" s="219">
        <v>0</v>
      </c>
      <c r="AI70" s="219">
        <v>0</v>
      </c>
      <c r="AJ70" s="219">
        <v>0</v>
      </c>
      <c r="AK70" s="219">
        <v>0</v>
      </c>
      <c r="AL70" s="219">
        <v>0</v>
      </c>
      <c r="AM70" s="219">
        <v>0</v>
      </c>
    </row>
    <row r="71" spans="1:39">
      <c r="A71" s="219" t="s">
        <v>399</v>
      </c>
      <c r="B71" s="219" t="s">
        <v>397</v>
      </c>
      <c r="C71" s="219" t="s">
        <v>398</v>
      </c>
      <c r="D71" s="255" t="s">
        <v>126</v>
      </c>
      <c r="E71" s="256">
        <v>41143</v>
      </c>
      <c r="F71" s="256">
        <v>41145</v>
      </c>
      <c r="G71" s="219">
        <v>0</v>
      </c>
      <c r="H71" s="219">
        <v>1</v>
      </c>
      <c r="I71" s="219">
        <v>0</v>
      </c>
      <c r="J71" s="219">
        <v>1</v>
      </c>
      <c r="K71" s="219">
        <v>0</v>
      </c>
      <c r="L71" s="219">
        <v>0</v>
      </c>
      <c r="M71" s="219">
        <v>8</v>
      </c>
      <c r="O71" s="219" t="s">
        <v>221</v>
      </c>
      <c r="P71" s="219">
        <v>0</v>
      </c>
      <c r="Q71" s="219">
        <v>8</v>
      </c>
      <c r="R71" s="219">
        <v>0</v>
      </c>
      <c r="S71" s="219">
        <v>1</v>
      </c>
      <c r="T71" s="219">
        <v>0</v>
      </c>
      <c r="U71" s="219">
        <v>0</v>
      </c>
      <c r="V71" s="219">
        <v>0</v>
      </c>
      <c r="W71" s="219">
        <v>0</v>
      </c>
      <c r="X71" s="219">
        <v>0</v>
      </c>
      <c r="Y71" s="219">
        <v>0</v>
      </c>
      <c r="Z71" s="219">
        <v>0</v>
      </c>
      <c r="AA71" s="219">
        <v>1</v>
      </c>
      <c r="AB71" s="219">
        <v>0</v>
      </c>
      <c r="AC71" s="219">
        <v>0</v>
      </c>
      <c r="AD71" s="219">
        <v>0</v>
      </c>
      <c r="AE71" s="219">
        <v>0</v>
      </c>
      <c r="AF71" s="219">
        <v>0</v>
      </c>
      <c r="AG71" s="219">
        <v>0</v>
      </c>
      <c r="AH71" s="219">
        <v>0</v>
      </c>
      <c r="AI71" s="219">
        <v>0</v>
      </c>
      <c r="AJ71" s="219">
        <v>0</v>
      </c>
      <c r="AK71" s="219">
        <v>0</v>
      </c>
      <c r="AL71" s="219">
        <v>0</v>
      </c>
      <c r="AM71" s="219">
        <v>0</v>
      </c>
    </row>
    <row r="72" spans="1:39">
      <c r="A72" s="219" t="s">
        <v>401</v>
      </c>
      <c r="B72" s="219" t="s">
        <v>95</v>
      </c>
      <c r="C72" s="219" t="s">
        <v>400</v>
      </c>
      <c r="D72" s="255" t="s">
        <v>126</v>
      </c>
      <c r="E72" s="256">
        <v>40909</v>
      </c>
      <c r="F72" s="256">
        <v>40910</v>
      </c>
      <c r="G72" s="257">
        <v>18000</v>
      </c>
      <c r="H72" s="219">
        <v>1</v>
      </c>
      <c r="I72" s="219">
        <v>0</v>
      </c>
      <c r="J72" s="219">
        <v>1</v>
      </c>
      <c r="K72" s="219">
        <v>0</v>
      </c>
      <c r="L72" s="219">
        <v>0</v>
      </c>
      <c r="M72" s="219">
        <v>4</v>
      </c>
      <c r="O72" s="219" t="s">
        <v>221</v>
      </c>
      <c r="P72" s="219">
        <v>0</v>
      </c>
      <c r="Q72" s="219">
        <v>4</v>
      </c>
      <c r="R72" s="219">
        <v>0</v>
      </c>
      <c r="S72" s="219">
        <v>1</v>
      </c>
      <c r="T72" s="219">
        <v>0</v>
      </c>
      <c r="U72" s="219">
        <v>0</v>
      </c>
      <c r="V72" s="219">
        <v>0</v>
      </c>
      <c r="W72" s="219">
        <v>0</v>
      </c>
      <c r="X72" s="219">
        <v>0</v>
      </c>
      <c r="Y72" s="219">
        <v>0</v>
      </c>
      <c r="Z72" s="219">
        <v>0</v>
      </c>
      <c r="AA72" s="219">
        <v>1</v>
      </c>
      <c r="AB72" s="219">
        <v>0</v>
      </c>
      <c r="AC72" s="219">
        <v>0</v>
      </c>
      <c r="AD72" s="219">
        <v>0</v>
      </c>
      <c r="AE72" s="219">
        <v>0</v>
      </c>
      <c r="AF72" s="219">
        <v>0</v>
      </c>
      <c r="AG72" s="219">
        <v>0</v>
      </c>
      <c r="AH72" s="219">
        <v>0</v>
      </c>
      <c r="AI72" s="219">
        <v>0</v>
      </c>
      <c r="AJ72" s="219">
        <v>0</v>
      </c>
      <c r="AK72" s="219">
        <v>0</v>
      </c>
      <c r="AL72" s="219">
        <v>0</v>
      </c>
      <c r="AM72" s="219">
        <v>0</v>
      </c>
    </row>
    <row r="73" spans="1:39">
      <c r="A73" s="219" t="s">
        <v>403</v>
      </c>
      <c r="B73" s="219" t="s">
        <v>95</v>
      </c>
      <c r="C73" s="219" t="s">
        <v>402</v>
      </c>
      <c r="D73" s="255" t="s">
        <v>126</v>
      </c>
      <c r="E73" s="256">
        <v>40909</v>
      </c>
      <c r="F73" s="256">
        <v>40910</v>
      </c>
      <c r="G73" s="257">
        <v>12000</v>
      </c>
      <c r="H73" s="219">
        <v>2</v>
      </c>
      <c r="I73" s="219">
        <v>0</v>
      </c>
      <c r="J73" s="219">
        <v>1</v>
      </c>
      <c r="K73" s="219">
        <v>0</v>
      </c>
      <c r="L73" s="219">
        <v>0</v>
      </c>
      <c r="M73" s="219">
        <v>12</v>
      </c>
      <c r="O73" s="219" t="s">
        <v>221</v>
      </c>
      <c r="P73" s="219">
        <v>0</v>
      </c>
      <c r="Q73" s="219">
        <v>12</v>
      </c>
      <c r="R73" s="219">
        <v>0</v>
      </c>
      <c r="S73" s="219">
        <v>2</v>
      </c>
      <c r="T73" s="219">
        <v>0</v>
      </c>
      <c r="U73" s="219">
        <v>0</v>
      </c>
      <c r="V73" s="219">
        <v>0</v>
      </c>
      <c r="W73" s="219">
        <v>0</v>
      </c>
      <c r="X73" s="219">
        <v>0</v>
      </c>
      <c r="Y73" s="219">
        <v>0</v>
      </c>
      <c r="Z73" s="219">
        <v>0</v>
      </c>
      <c r="AA73" s="219">
        <v>1</v>
      </c>
      <c r="AB73" s="219">
        <v>0</v>
      </c>
      <c r="AC73" s="219">
        <v>0</v>
      </c>
      <c r="AD73" s="219">
        <v>0</v>
      </c>
      <c r="AE73" s="219">
        <v>0</v>
      </c>
      <c r="AF73" s="219">
        <v>0</v>
      </c>
      <c r="AG73" s="219">
        <v>0</v>
      </c>
      <c r="AH73" s="219">
        <v>0</v>
      </c>
      <c r="AI73" s="219">
        <v>0</v>
      </c>
      <c r="AJ73" s="219">
        <v>0</v>
      </c>
      <c r="AK73" s="219">
        <v>0</v>
      </c>
      <c r="AL73" s="219">
        <v>0</v>
      </c>
      <c r="AM73" s="219">
        <v>0</v>
      </c>
    </row>
    <row r="74" spans="1:39">
      <c r="A74" s="219" t="s">
        <v>405</v>
      </c>
      <c r="B74" s="219" t="s">
        <v>406</v>
      </c>
      <c r="C74" s="219" t="s">
        <v>404</v>
      </c>
      <c r="E74" s="256">
        <v>40909</v>
      </c>
      <c r="F74" s="256">
        <v>41274</v>
      </c>
      <c r="G74" s="257">
        <v>81700</v>
      </c>
      <c r="H74" s="219">
        <v>7</v>
      </c>
      <c r="I74" s="219">
        <v>0</v>
      </c>
      <c r="J74" s="219">
        <v>2</v>
      </c>
      <c r="K74" s="219">
        <v>0</v>
      </c>
      <c r="L74" s="219">
        <v>0</v>
      </c>
      <c r="M74" s="219">
        <v>12</v>
      </c>
      <c r="O74" s="219" t="s">
        <v>221</v>
      </c>
      <c r="P74" s="219">
        <v>6</v>
      </c>
      <c r="Q74" s="219">
        <v>6</v>
      </c>
      <c r="R74" s="219">
        <v>1</v>
      </c>
      <c r="S74" s="219">
        <v>6</v>
      </c>
      <c r="T74" s="219">
        <v>0</v>
      </c>
      <c r="U74" s="219">
        <v>0</v>
      </c>
      <c r="V74" s="219">
        <v>0</v>
      </c>
      <c r="W74" s="219">
        <v>0</v>
      </c>
      <c r="X74" s="219">
        <v>0</v>
      </c>
      <c r="Y74" s="219">
        <v>0</v>
      </c>
      <c r="Z74" s="219">
        <v>1</v>
      </c>
      <c r="AA74" s="219">
        <v>1</v>
      </c>
      <c r="AB74" s="219">
        <v>0</v>
      </c>
      <c r="AC74" s="219">
        <v>0</v>
      </c>
      <c r="AD74" s="219">
        <v>0</v>
      </c>
      <c r="AE74" s="219">
        <v>0</v>
      </c>
      <c r="AF74" s="219">
        <v>0</v>
      </c>
      <c r="AG74" s="219">
        <v>0</v>
      </c>
      <c r="AH74" s="219">
        <v>0</v>
      </c>
      <c r="AI74" s="219">
        <v>0</v>
      </c>
      <c r="AJ74" s="219">
        <v>0</v>
      </c>
      <c r="AK74" s="219">
        <v>0</v>
      </c>
      <c r="AL74" s="219">
        <v>0</v>
      </c>
      <c r="AM74" s="219">
        <v>0</v>
      </c>
    </row>
    <row r="75" spans="1:39">
      <c r="A75" s="219" t="s">
        <v>86</v>
      </c>
      <c r="B75" s="219" t="s">
        <v>95</v>
      </c>
      <c r="C75" s="219" t="s">
        <v>407</v>
      </c>
      <c r="E75" s="256">
        <v>40909</v>
      </c>
      <c r="F75" s="256">
        <v>41274</v>
      </c>
      <c r="G75" s="257">
        <v>78300</v>
      </c>
      <c r="H75" s="219">
        <v>7</v>
      </c>
      <c r="I75" s="219">
        <v>0</v>
      </c>
      <c r="J75" s="219">
        <v>2</v>
      </c>
      <c r="K75" s="219">
        <v>0</v>
      </c>
      <c r="L75" s="219">
        <v>0</v>
      </c>
      <c r="M75" s="219">
        <v>12</v>
      </c>
      <c r="O75" s="219" t="s">
        <v>221</v>
      </c>
      <c r="P75" s="219">
        <v>6</v>
      </c>
      <c r="Q75" s="219">
        <v>6</v>
      </c>
      <c r="R75" s="219">
        <v>1</v>
      </c>
      <c r="S75" s="219">
        <v>6</v>
      </c>
      <c r="T75" s="219">
        <v>0</v>
      </c>
      <c r="U75" s="219">
        <v>0</v>
      </c>
      <c r="V75" s="219">
        <v>0</v>
      </c>
      <c r="W75" s="219">
        <v>0</v>
      </c>
      <c r="X75" s="219">
        <v>0</v>
      </c>
      <c r="Y75" s="219">
        <v>0</v>
      </c>
      <c r="Z75" s="219">
        <v>1</v>
      </c>
      <c r="AA75" s="219">
        <v>1</v>
      </c>
      <c r="AB75" s="219">
        <v>0</v>
      </c>
      <c r="AC75" s="219">
        <v>0</v>
      </c>
      <c r="AD75" s="219">
        <v>0</v>
      </c>
      <c r="AE75" s="219">
        <v>0</v>
      </c>
      <c r="AF75" s="219">
        <v>0</v>
      </c>
      <c r="AG75" s="219">
        <v>0</v>
      </c>
      <c r="AH75" s="219">
        <v>0</v>
      </c>
      <c r="AI75" s="219">
        <v>0</v>
      </c>
      <c r="AJ75" s="219">
        <v>0</v>
      </c>
      <c r="AK75" s="219">
        <v>0</v>
      </c>
      <c r="AL75" s="219">
        <v>0</v>
      </c>
      <c r="AM75" s="219">
        <v>0</v>
      </c>
    </row>
    <row r="76" spans="1:39">
      <c r="A76" s="219" t="s">
        <v>409</v>
      </c>
      <c r="B76" s="219" t="s">
        <v>95</v>
      </c>
      <c r="C76" s="219" t="s">
        <v>408</v>
      </c>
      <c r="D76" s="255" t="s">
        <v>125</v>
      </c>
      <c r="E76" s="256">
        <v>40909</v>
      </c>
      <c r="F76" s="256">
        <v>41274</v>
      </c>
      <c r="G76" s="257">
        <v>1850000</v>
      </c>
      <c r="H76" s="219">
        <v>0</v>
      </c>
      <c r="I76" s="219">
        <v>0</v>
      </c>
      <c r="J76" s="219">
        <v>10</v>
      </c>
      <c r="K76" s="219">
        <v>0</v>
      </c>
      <c r="L76" s="219">
        <v>0</v>
      </c>
      <c r="M76" s="219">
        <v>260</v>
      </c>
      <c r="O76" s="219" t="s">
        <v>221</v>
      </c>
      <c r="P76" s="219">
        <v>60</v>
      </c>
      <c r="Q76" s="219">
        <v>200</v>
      </c>
      <c r="R76" s="219">
        <v>0</v>
      </c>
      <c r="S76" s="219">
        <v>0</v>
      </c>
      <c r="T76" s="219">
        <v>0</v>
      </c>
      <c r="U76" s="219">
        <v>0</v>
      </c>
      <c r="V76" s="219">
        <v>0</v>
      </c>
      <c r="W76" s="219">
        <v>0</v>
      </c>
      <c r="X76" s="219">
        <v>0</v>
      </c>
      <c r="Y76" s="219">
        <v>0</v>
      </c>
      <c r="Z76" s="219">
        <v>5</v>
      </c>
      <c r="AA76" s="219">
        <v>5</v>
      </c>
      <c r="AB76" s="219">
        <v>0</v>
      </c>
      <c r="AC76" s="219">
        <v>0</v>
      </c>
      <c r="AD76" s="219">
        <v>0</v>
      </c>
      <c r="AE76" s="219">
        <v>0</v>
      </c>
      <c r="AF76" s="219">
        <v>0</v>
      </c>
      <c r="AG76" s="219">
        <v>0</v>
      </c>
      <c r="AH76" s="219">
        <v>0</v>
      </c>
      <c r="AI76" s="219">
        <v>0</v>
      </c>
      <c r="AJ76" s="219">
        <v>0</v>
      </c>
      <c r="AK76" s="219">
        <v>0</v>
      </c>
      <c r="AL76" s="219">
        <v>0</v>
      </c>
      <c r="AM76" s="219">
        <v>0</v>
      </c>
    </row>
    <row r="77" spans="1:39">
      <c r="A77" s="219" t="s">
        <v>411</v>
      </c>
      <c r="B77" s="219" t="s">
        <v>412</v>
      </c>
      <c r="C77" s="219" t="s">
        <v>410</v>
      </c>
      <c r="E77" s="256">
        <v>40909</v>
      </c>
      <c r="F77" s="256">
        <v>41274</v>
      </c>
      <c r="G77" s="257">
        <v>18000</v>
      </c>
      <c r="H77" s="219">
        <v>0</v>
      </c>
      <c r="I77" s="219">
        <v>0</v>
      </c>
      <c r="J77" s="219">
        <v>1</v>
      </c>
      <c r="K77" s="219">
        <v>0</v>
      </c>
      <c r="L77" s="219">
        <v>7</v>
      </c>
      <c r="M77" s="219">
        <v>0</v>
      </c>
      <c r="O77" s="219" t="s">
        <v>221</v>
      </c>
      <c r="P77" s="219">
        <v>0</v>
      </c>
      <c r="Q77" s="219">
        <v>0</v>
      </c>
      <c r="R77" s="219">
        <v>0</v>
      </c>
      <c r="S77" s="219">
        <v>0</v>
      </c>
      <c r="T77" s="219">
        <v>0</v>
      </c>
      <c r="U77" s="219">
        <v>0</v>
      </c>
      <c r="V77" s="219">
        <v>2</v>
      </c>
      <c r="W77" s="219">
        <v>5</v>
      </c>
      <c r="X77" s="219">
        <v>0</v>
      </c>
      <c r="Y77" s="219">
        <v>0</v>
      </c>
      <c r="Z77" s="219">
        <v>1</v>
      </c>
      <c r="AA77" s="219">
        <v>0</v>
      </c>
      <c r="AB77" s="219">
        <v>0</v>
      </c>
      <c r="AC77" s="219">
        <v>0</v>
      </c>
      <c r="AD77" s="219">
        <v>0</v>
      </c>
      <c r="AE77" s="219">
        <v>0</v>
      </c>
      <c r="AF77" s="219">
        <v>0</v>
      </c>
      <c r="AG77" s="219">
        <v>0</v>
      </c>
      <c r="AH77" s="219">
        <v>0</v>
      </c>
      <c r="AI77" s="219">
        <v>0</v>
      </c>
      <c r="AJ77" s="219">
        <v>0</v>
      </c>
      <c r="AK77" s="219">
        <v>0</v>
      </c>
      <c r="AL77" s="219">
        <v>0</v>
      </c>
      <c r="AM77" s="219">
        <v>0</v>
      </c>
    </row>
    <row r="78" spans="1:39">
      <c r="A78" s="219" t="s">
        <v>414</v>
      </c>
      <c r="B78" s="219" t="s">
        <v>415</v>
      </c>
      <c r="C78" s="219" t="s">
        <v>413</v>
      </c>
      <c r="E78" s="256">
        <v>40909</v>
      </c>
      <c r="F78" s="256">
        <v>41274</v>
      </c>
      <c r="G78" s="257">
        <v>335000</v>
      </c>
      <c r="H78" s="219">
        <v>0</v>
      </c>
      <c r="I78" s="219">
        <v>120</v>
      </c>
      <c r="J78" s="219">
        <v>1</v>
      </c>
      <c r="K78" s="219">
        <v>0</v>
      </c>
      <c r="L78" s="219">
        <v>0</v>
      </c>
      <c r="M78" s="219">
        <v>0</v>
      </c>
      <c r="O78" s="219" t="s">
        <v>221</v>
      </c>
      <c r="P78" s="219">
        <v>0</v>
      </c>
      <c r="Q78" s="219">
        <v>0</v>
      </c>
      <c r="R78" s="219">
        <v>0</v>
      </c>
      <c r="S78" s="219">
        <v>0</v>
      </c>
      <c r="T78" s="219">
        <v>20</v>
      </c>
      <c r="U78" s="219">
        <v>100</v>
      </c>
      <c r="V78" s="219">
        <v>0</v>
      </c>
      <c r="W78" s="219">
        <v>0</v>
      </c>
      <c r="X78" s="219">
        <v>0</v>
      </c>
      <c r="Y78" s="219">
        <v>0</v>
      </c>
      <c r="Z78" s="219">
        <v>0</v>
      </c>
      <c r="AA78" s="219">
        <v>1</v>
      </c>
      <c r="AB78" s="219">
        <v>0</v>
      </c>
      <c r="AC78" s="219">
        <v>0</v>
      </c>
      <c r="AD78" s="219">
        <v>0</v>
      </c>
      <c r="AE78" s="219">
        <v>0</v>
      </c>
      <c r="AF78" s="219">
        <v>0</v>
      </c>
      <c r="AG78" s="219">
        <v>0</v>
      </c>
      <c r="AH78" s="219">
        <v>0</v>
      </c>
      <c r="AI78" s="219">
        <v>0</v>
      </c>
      <c r="AJ78" s="219">
        <v>0</v>
      </c>
      <c r="AK78" s="219">
        <v>0</v>
      </c>
      <c r="AL78" s="219">
        <v>0</v>
      </c>
      <c r="AM78" s="219">
        <v>0</v>
      </c>
    </row>
    <row r="79" spans="1:39">
      <c r="A79" s="219" t="s">
        <v>417</v>
      </c>
      <c r="B79" s="219" t="s">
        <v>95</v>
      </c>
      <c r="C79" s="219" t="s">
        <v>416</v>
      </c>
      <c r="D79" s="255" t="s">
        <v>123</v>
      </c>
      <c r="E79" s="256">
        <v>40909</v>
      </c>
      <c r="F79" s="256">
        <v>40912</v>
      </c>
      <c r="G79" s="257">
        <v>6000</v>
      </c>
      <c r="H79" s="219">
        <v>0</v>
      </c>
      <c r="I79" s="219">
        <v>0</v>
      </c>
      <c r="J79" s="219">
        <v>0</v>
      </c>
      <c r="K79" s="219">
        <v>0</v>
      </c>
      <c r="L79" s="219">
        <v>0</v>
      </c>
      <c r="M79" s="219">
        <v>6</v>
      </c>
      <c r="O79" s="219" t="s">
        <v>221</v>
      </c>
      <c r="P79" s="219">
        <v>0</v>
      </c>
      <c r="Q79" s="219">
        <v>6</v>
      </c>
      <c r="R79" s="219">
        <v>0</v>
      </c>
      <c r="S79" s="219">
        <v>0</v>
      </c>
      <c r="T79" s="219">
        <v>0</v>
      </c>
      <c r="U79" s="219">
        <v>0</v>
      </c>
      <c r="V79" s="219">
        <v>0</v>
      </c>
      <c r="W79" s="219">
        <v>0</v>
      </c>
      <c r="X79" s="219">
        <v>0</v>
      </c>
      <c r="Y79" s="219">
        <v>0</v>
      </c>
      <c r="Z79" s="219">
        <v>0</v>
      </c>
      <c r="AA79" s="219">
        <v>0</v>
      </c>
      <c r="AB79" s="219">
        <v>0</v>
      </c>
      <c r="AC79" s="219">
        <v>0</v>
      </c>
      <c r="AD79" s="219">
        <v>0</v>
      </c>
      <c r="AE79" s="219">
        <v>0</v>
      </c>
      <c r="AF79" s="219">
        <v>0</v>
      </c>
      <c r="AG79" s="219">
        <v>0</v>
      </c>
      <c r="AH79" s="219">
        <v>0</v>
      </c>
      <c r="AI79" s="219">
        <v>0</v>
      </c>
      <c r="AJ79" s="219">
        <v>0</v>
      </c>
      <c r="AK79" s="219">
        <v>0</v>
      </c>
      <c r="AL79" s="219">
        <v>0</v>
      </c>
      <c r="AM79" s="219">
        <v>0</v>
      </c>
    </row>
    <row r="80" spans="1:39">
      <c r="A80" s="219" t="s">
        <v>419</v>
      </c>
      <c r="B80" s="219" t="s">
        <v>95</v>
      </c>
      <c r="C80" s="219" t="s">
        <v>418</v>
      </c>
      <c r="D80" s="255" t="s">
        <v>123</v>
      </c>
      <c r="E80" s="256">
        <v>40909</v>
      </c>
      <c r="F80" s="256">
        <v>40912</v>
      </c>
      <c r="G80" s="257">
        <v>12000</v>
      </c>
      <c r="H80" s="219">
        <v>1</v>
      </c>
      <c r="I80" s="219">
        <v>0</v>
      </c>
      <c r="J80" s="219">
        <v>1</v>
      </c>
      <c r="K80" s="219">
        <v>0</v>
      </c>
      <c r="L80" s="219">
        <v>0</v>
      </c>
      <c r="M80" s="219">
        <v>6</v>
      </c>
      <c r="O80" s="219" t="s">
        <v>221</v>
      </c>
      <c r="P80" s="219">
        <v>0</v>
      </c>
      <c r="Q80" s="219">
        <v>6</v>
      </c>
      <c r="R80" s="219">
        <v>0</v>
      </c>
      <c r="S80" s="219">
        <v>1</v>
      </c>
      <c r="T80" s="219">
        <v>0</v>
      </c>
      <c r="U80" s="219">
        <v>0</v>
      </c>
      <c r="V80" s="219">
        <v>0</v>
      </c>
      <c r="W80" s="219">
        <v>0</v>
      </c>
      <c r="X80" s="219">
        <v>0</v>
      </c>
      <c r="Y80" s="219">
        <v>0</v>
      </c>
      <c r="Z80" s="219">
        <v>0</v>
      </c>
      <c r="AA80" s="219">
        <v>1</v>
      </c>
      <c r="AB80" s="219">
        <v>0</v>
      </c>
      <c r="AC80" s="219">
        <v>0</v>
      </c>
      <c r="AD80" s="219">
        <v>0</v>
      </c>
      <c r="AE80" s="219">
        <v>0</v>
      </c>
      <c r="AF80" s="219">
        <v>0</v>
      </c>
      <c r="AG80" s="219">
        <v>0</v>
      </c>
      <c r="AH80" s="219">
        <v>0</v>
      </c>
      <c r="AI80" s="219">
        <v>0</v>
      </c>
      <c r="AJ80" s="219">
        <v>0</v>
      </c>
      <c r="AK80" s="219">
        <v>0</v>
      </c>
      <c r="AL80" s="219">
        <v>0</v>
      </c>
      <c r="AM80" s="219">
        <v>0</v>
      </c>
    </row>
    <row r="81" spans="1:39">
      <c r="A81" s="219" t="s">
        <v>421</v>
      </c>
      <c r="B81" s="219" t="s">
        <v>95</v>
      </c>
      <c r="C81" s="219" t="s">
        <v>420</v>
      </c>
      <c r="D81" s="255" t="s">
        <v>125</v>
      </c>
      <c r="E81" s="256">
        <v>40909</v>
      </c>
      <c r="F81" s="256">
        <v>41274</v>
      </c>
      <c r="G81" s="257">
        <v>4000</v>
      </c>
      <c r="H81" s="219">
        <v>0</v>
      </c>
      <c r="I81" s="219">
        <v>0</v>
      </c>
      <c r="J81" s="219">
        <v>0</v>
      </c>
      <c r="K81" s="219">
        <v>0</v>
      </c>
      <c r="L81" s="219">
        <v>0</v>
      </c>
      <c r="M81" s="219">
        <v>1</v>
      </c>
      <c r="O81" s="219" t="s">
        <v>221</v>
      </c>
      <c r="P81" s="219">
        <v>0</v>
      </c>
      <c r="Q81" s="219">
        <v>1</v>
      </c>
      <c r="R81" s="219">
        <v>0</v>
      </c>
      <c r="S81" s="219">
        <v>0</v>
      </c>
      <c r="T81" s="219">
        <v>0</v>
      </c>
      <c r="U81" s="219">
        <v>0</v>
      </c>
      <c r="V81" s="219">
        <v>0</v>
      </c>
      <c r="W81" s="219">
        <v>0</v>
      </c>
      <c r="X81" s="219">
        <v>0</v>
      </c>
      <c r="Y81" s="219">
        <v>0</v>
      </c>
      <c r="Z81" s="219">
        <v>0</v>
      </c>
      <c r="AA81" s="219">
        <v>0</v>
      </c>
      <c r="AB81" s="219">
        <v>0</v>
      </c>
      <c r="AC81" s="219">
        <v>0</v>
      </c>
      <c r="AD81" s="219">
        <v>0</v>
      </c>
      <c r="AE81" s="219">
        <v>0</v>
      </c>
      <c r="AF81" s="219">
        <v>0</v>
      </c>
      <c r="AG81" s="219">
        <v>0</v>
      </c>
      <c r="AH81" s="219">
        <v>0</v>
      </c>
      <c r="AI81" s="219">
        <v>0</v>
      </c>
      <c r="AJ81" s="219">
        <v>0</v>
      </c>
      <c r="AK81" s="219">
        <v>0</v>
      </c>
      <c r="AL81" s="219">
        <v>0</v>
      </c>
      <c r="AM81" s="219">
        <v>0</v>
      </c>
    </row>
    <row r="82" spans="1:39">
      <c r="A82" s="219" t="s">
        <v>89</v>
      </c>
      <c r="B82" s="219" t="s">
        <v>423</v>
      </c>
      <c r="C82" s="219" t="s">
        <v>422</v>
      </c>
      <c r="D82" s="255" t="s">
        <v>125</v>
      </c>
      <c r="E82" s="256">
        <v>40923</v>
      </c>
      <c r="F82" s="256">
        <v>40927</v>
      </c>
      <c r="G82" s="257">
        <v>2700</v>
      </c>
      <c r="H82" s="219">
        <v>0</v>
      </c>
      <c r="I82" s="219">
        <v>0</v>
      </c>
      <c r="J82" s="219">
        <v>0</v>
      </c>
      <c r="K82" s="219">
        <v>0</v>
      </c>
      <c r="L82" s="219">
        <v>0</v>
      </c>
      <c r="M82" s="219">
        <v>3</v>
      </c>
      <c r="O82" s="219" t="s">
        <v>221</v>
      </c>
      <c r="P82" s="219">
        <v>3</v>
      </c>
      <c r="Q82" s="219">
        <v>0</v>
      </c>
      <c r="R82" s="219">
        <v>0</v>
      </c>
      <c r="S82" s="219">
        <v>0</v>
      </c>
      <c r="T82" s="219">
        <v>0</v>
      </c>
      <c r="U82" s="219">
        <v>0</v>
      </c>
      <c r="V82" s="219">
        <v>0</v>
      </c>
      <c r="W82" s="219">
        <v>0</v>
      </c>
      <c r="X82" s="219">
        <v>0</v>
      </c>
      <c r="Y82" s="219">
        <v>0</v>
      </c>
      <c r="Z82" s="219">
        <v>0</v>
      </c>
      <c r="AA82" s="219">
        <v>0</v>
      </c>
      <c r="AB82" s="219">
        <v>0</v>
      </c>
      <c r="AC82" s="219">
        <v>0</v>
      </c>
      <c r="AD82" s="219">
        <v>0</v>
      </c>
      <c r="AE82" s="219">
        <v>0</v>
      </c>
      <c r="AF82" s="219">
        <v>0</v>
      </c>
      <c r="AG82" s="219">
        <v>0</v>
      </c>
      <c r="AH82" s="219">
        <v>0</v>
      </c>
      <c r="AI82" s="219">
        <v>0</v>
      </c>
      <c r="AJ82" s="219">
        <v>0</v>
      </c>
      <c r="AK82" s="219">
        <v>0</v>
      </c>
      <c r="AL82" s="219">
        <v>0</v>
      </c>
      <c r="AM82" s="219">
        <v>0</v>
      </c>
    </row>
    <row r="83" spans="1:39">
      <c r="A83" s="219" t="s">
        <v>88</v>
      </c>
      <c r="B83" s="219" t="s">
        <v>425</v>
      </c>
      <c r="C83" s="219" t="s">
        <v>424</v>
      </c>
      <c r="D83" s="255" t="s">
        <v>125</v>
      </c>
      <c r="E83" s="256">
        <v>41243</v>
      </c>
      <c r="F83" s="256">
        <v>41247</v>
      </c>
      <c r="G83" s="257">
        <v>15000</v>
      </c>
      <c r="H83" s="219">
        <v>0</v>
      </c>
      <c r="I83" s="219">
        <v>0</v>
      </c>
      <c r="J83" s="219">
        <v>0</v>
      </c>
      <c r="K83" s="219">
        <v>0</v>
      </c>
      <c r="L83" s="219">
        <v>0</v>
      </c>
      <c r="M83" s="219">
        <v>2</v>
      </c>
      <c r="O83" s="219" t="s">
        <v>221</v>
      </c>
      <c r="P83" s="219">
        <v>2</v>
      </c>
      <c r="Q83" s="219">
        <v>0</v>
      </c>
      <c r="R83" s="219">
        <v>0</v>
      </c>
      <c r="S83" s="219">
        <v>0</v>
      </c>
      <c r="T83" s="219">
        <v>0</v>
      </c>
      <c r="U83" s="219">
        <v>0</v>
      </c>
      <c r="V83" s="219">
        <v>0</v>
      </c>
      <c r="W83" s="219">
        <v>0</v>
      </c>
      <c r="X83" s="219">
        <v>0</v>
      </c>
      <c r="Y83" s="219">
        <v>0</v>
      </c>
      <c r="Z83" s="219">
        <v>0</v>
      </c>
      <c r="AA83" s="219">
        <v>0</v>
      </c>
      <c r="AB83" s="219">
        <v>0</v>
      </c>
      <c r="AC83" s="219">
        <v>0</v>
      </c>
      <c r="AD83" s="219">
        <v>0</v>
      </c>
      <c r="AE83" s="219">
        <v>0</v>
      </c>
      <c r="AF83" s="219">
        <v>0</v>
      </c>
      <c r="AG83" s="219">
        <v>0</v>
      </c>
      <c r="AH83" s="219">
        <v>0</v>
      </c>
      <c r="AI83" s="219">
        <v>0</v>
      </c>
      <c r="AJ83" s="219">
        <v>0</v>
      </c>
      <c r="AK83" s="219">
        <v>0</v>
      </c>
      <c r="AL83" s="219">
        <v>0</v>
      </c>
      <c r="AM83" s="219">
        <v>0</v>
      </c>
    </row>
    <row r="84" spans="1:39">
      <c r="A84" s="219" t="s">
        <v>87</v>
      </c>
      <c r="B84" s="219" t="s">
        <v>427</v>
      </c>
      <c r="C84" s="219" t="s">
        <v>426</v>
      </c>
      <c r="D84" s="255" t="s">
        <v>125</v>
      </c>
      <c r="E84" s="256">
        <v>41258</v>
      </c>
      <c r="F84" s="256">
        <v>41261</v>
      </c>
      <c r="G84" s="257">
        <v>21000</v>
      </c>
      <c r="H84" s="219">
        <v>0</v>
      </c>
      <c r="I84" s="219">
        <v>0</v>
      </c>
      <c r="J84" s="219">
        <v>0</v>
      </c>
      <c r="K84" s="219">
        <v>0</v>
      </c>
      <c r="L84" s="219">
        <v>0</v>
      </c>
      <c r="M84" s="219">
        <v>6</v>
      </c>
      <c r="O84" s="219" t="s">
        <v>221</v>
      </c>
      <c r="P84" s="219">
        <v>0</v>
      </c>
      <c r="Q84" s="219">
        <v>6</v>
      </c>
      <c r="R84" s="219">
        <v>0</v>
      </c>
      <c r="S84" s="219">
        <v>0</v>
      </c>
      <c r="T84" s="219">
        <v>0</v>
      </c>
      <c r="U84" s="219">
        <v>0</v>
      </c>
      <c r="V84" s="219">
        <v>0</v>
      </c>
      <c r="W84" s="219">
        <v>0</v>
      </c>
      <c r="X84" s="219">
        <v>0</v>
      </c>
      <c r="Y84" s="219">
        <v>0</v>
      </c>
      <c r="Z84" s="219">
        <v>0</v>
      </c>
      <c r="AA84" s="219">
        <v>0</v>
      </c>
      <c r="AB84" s="219">
        <v>0</v>
      </c>
      <c r="AC84" s="219">
        <v>0</v>
      </c>
      <c r="AD84" s="219">
        <v>0</v>
      </c>
      <c r="AE84" s="219">
        <v>0</v>
      </c>
      <c r="AF84" s="219">
        <v>0</v>
      </c>
      <c r="AG84" s="219">
        <v>0</v>
      </c>
      <c r="AH84" s="219">
        <v>0</v>
      </c>
      <c r="AI84" s="219">
        <v>0</v>
      </c>
      <c r="AJ84" s="219">
        <v>0</v>
      </c>
      <c r="AK84" s="219">
        <v>0</v>
      </c>
      <c r="AL84" s="219">
        <v>0</v>
      </c>
      <c r="AM84" s="219">
        <v>0</v>
      </c>
    </row>
    <row r="85" spans="1:39">
      <c r="A85" s="219" t="s">
        <v>90</v>
      </c>
      <c r="B85" s="219" t="s">
        <v>95</v>
      </c>
      <c r="C85" s="219" t="s">
        <v>428</v>
      </c>
      <c r="D85" s="255" t="s">
        <v>125</v>
      </c>
      <c r="E85" s="256">
        <v>40909</v>
      </c>
      <c r="F85" s="256">
        <v>41274</v>
      </c>
      <c r="G85" s="257">
        <v>260000</v>
      </c>
      <c r="H85" s="219">
        <v>0</v>
      </c>
      <c r="I85" s="219">
        <v>0</v>
      </c>
      <c r="J85" s="219">
        <v>0</v>
      </c>
      <c r="K85" s="219">
        <v>0</v>
      </c>
      <c r="L85" s="219">
        <v>0</v>
      </c>
      <c r="M85" s="219">
        <v>13</v>
      </c>
      <c r="O85" s="219" t="s">
        <v>221</v>
      </c>
      <c r="P85" s="219">
        <v>4</v>
      </c>
      <c r="Q85" s="219">
        <v>9</v>
      </c>
      <c r="R85" s="219">
        <v>0</v>
      </c>
      <c r="S85" s="219">
        <v>0</v>
      </c>
      <c r="T85" s="219">
        <v>0</v>
      </c>
      <c r="U85" s="219">
        <v>0</v>
      </c>
      <c r="V85" s="219">
        <v>0</v>
      </c>
      <c r="W85" s="219">
        <v>0</v>
      </c>
      <c r="X85" s="219">
        <v>0</v>
      </c>
      <c r="Y85" s="219">
        <v>0</v>
      </c>
      <c r="Z85" s="219">
        <v>0</v>
      </c>
      <c r="AA85" s="219">
        <v>0</v>
      </c>
      <c r="AB85" s="219">
        <v>0</v>
      </c>
      <c r="AC85" s="219">
        <v>0</v>
      </c>
      <c r="AD85" s="219">
        <v>0</v>
      </c>
      <c r="AE85" s="219">
        <v>0</v>
      </c>
      <c r="AF85" s="219">
        <v>0</v>
      </c>
      <c r="AG85" s="219">
        <v>0</v>
      </c>
      <c r="AH85" s="219">
        <v>0</v>
      </c>
      <c r="AI85" s="219">
        <v>0</v>
      </c>
      <c r="AJ85" s="219">
        <v>0</v>
      </c>
      <c r="AK85" s="219">
        <v>0</v>
      </c>
      <c r="AL85" s="219">
        <v>0</v>
      </c>
      <c r="AM85" s="219">
        <v>0</v>
      </c>
    </row>
    <row r="86" spans="1:39">
      <c r="A86" s="219" t="s">
        <v>430</v>
      </c>
      <c r="B86" s="219" t="s">
        <v>95</v>
      </c>
      <c r="C86" s="219" t="s">
        <v>429</v>
      </c>
      <c r="D86" s="255" t="s">
        <v>125</v>
      </c>
      <c r="E86" s="256">
        <v>41000</v>
      </c>
      <c r="F86" s="256">
        <v>41003</v>
      </c>
      <c r="G86" s="257">
        <v>8000</v>
      </c>
      <c r="H86" s="219">
        <v>0</v>
      </c>
      <c r="I86" s="219">
        <v>0</v>
      </c>
      <c r="J86" s="219">
        <v>0</v>
      </c>
      <c r="K86" s="219">
        <v>0</v>
      </c>
      <c r="L86" s="219">
        <v>0</v>
      </c>
      <c r="M86" s="219">
        <v>2</v>
      </c>
      <c r="O86" s="219" t="s">
        <v>221</v>
      </c>
      <c r="P86" s="219">
        <v>2</v>
      </c>
      <c r="Q86" s="219">
        <v>0</v>
      </c>
      <c r="R86" s="219">
        <v>0</v>
      </c>
      <c r="S86" s="219">
        <v>0</v>
      </c>
      <c r="T86" s="219">
        <v>0</v>
      </c>
      <c r="U86" s="219">
        <v>0</v>
      </c>
      <c r="V86" s="219">
        <v>0</v>
      </c>
      <c r="W86" s="219">
        <v>0</v>
      </c>
      <c r="X86" s="219">
        <v>0</v>
      </c>
      <c r="Y86" s="219">
        <v>0</v>
      </c>
      <c r="Z86" s="219">
        <v>0</v>
      </c>
      <c r="AA86" s="219">
        <v>0</v>
      </c>
      <c r="AB86" s="219">
        <v>0</v>
      </c>
      <c r="AC86" s="219">
        <v>0</v>
      </c>
      <c r="AD86" s="219">
        <v>0</v>
      </c>
      <c r="AE86" s="219">
        <v>0</v>
      </c>
      <c r="AF86" s="219">
        <v>0</v>
      </c>
      <c r="AG86" s="219">
        <v>0</v>
      </c>
      <c r="AH86" s="219">
        <v>0</v>
      </c>
      <c r="AI86" s="219">
        <v>0</v>
      </c>
      <c r="AJ86" s="219">
        <v>0</v>
      </c>
      <c r="AK86" s="219">
        <v>0</v>
      </c>
      <c r="AL86" s="219">
        <v>0</v>
      </c>
      <c r="AM86" s="219">
        <v>0</v>
      </c>
    </row>
    <row r="87" spans="1:39">
      <c r="A87" s="219" t="s">
        <v>91</v>
      </c>
      <c r="B87" s="219" t="s">
        <v>406</v>
      </c>
      <c r="C87" s="219" t="s">
        <v>431</v>
      </c>
      <c r="D87" s="255" t="s">
        <v>125</v>
      </c>
      <c r="E87" s="256">
        <v>41091</v>
      </c>
      <c r="F87" s="256">
        <v>41094</v>
      </c>
      <c r="G87" s="257">
        <v>68000</v>
      </c>
      <c r="H87" s="219">
        <v>0</v>
      </c>
      <c r="I87" s="219">
        <v>0</v>
      </c>
      <c r="J87" s="219">
        <v>0</v>
      </c>
      <c r="K87" s="219">
        <v>0</v>
      </c>
      <c r="L87" s="219">
        <v>0</v>
      </c>
      <c r="M87" s="219">
        <v>50</v>
      </c>
      <c r="O87" s="219" t="s">
        <v>221</v>
      </c>
      <c r="P87" s="219">
        <v>0</v>
      </c>
      <c r="Q87" s="219">
        <v>50</v>
      </c>
      <c r="R87" s="219">
        <v>0</v>
      </c>
      <c r="S87" s="219">
        <v>0</v>
      </c>
      <c r="T87" s="219">
        <v>0</v>
      </c>
      <c r="U87" s="219">
        <v>0</v>
      </c>
      <c r="V87" s="219">
        <v>0</v>
      </c>
      <c r="W87" s="219">
        <v>0</v>
      </c>
      <c r="X87" s="219">
        <v>0</v>
      </c>
      <c r="Y87" s="219">
        <v>0</v>
      </c>
      <c r="Z87" s="219">
        <v>0</v>
      </c>
      <c r="AA87" s="219">
        <v>0</v>
      </c>
      <c r="AB87" s="219">
        <v>0</v>
      </c>
      <c r="AC87" s="219">
        <v>0</v>
      </c>
      <c r="AD87" s="219">
        <v>0</v>
      </c>
      <c r="AE87" s="219">
        <v>0</v>
      </c>
      <c r="AF87" s="219">
        <v>0</v>
      </c>
      <c r="AG87" s="219">
        <v>0</v>
      </c>
      <c r="AH87" s="219">
        <v>0</v>
      </c>
      <c r="AI87" s="219">
        <v>0</v>
      </c>
      <c r="AJ87" s="219">
        <v>0</v>
      </c>
      <c r="AK87" s="219">
        <v>0</v>
      </c>
      <c r="AL87" s="219">
        <v>0</v>
      </c>
      <c r="AM87" s="219">
        <v>0</v>
      </c>
    </row>
    <row r="88" spans="1:39">
      <c r="A88" s="219" t="s">
        <v>433</v>
      </c>
      <c r="B88" s="219" t="s">
        <v>95</v>
      </c>
      <c r="C88" s="219" t="s">
        <v>432</v>
      </c>
      <c r="D88" s="255" t="s">
        <v>125</v>
      </c>
      <c r="E88" s="256">
        <v>40909</v>
      </c>
      <c r="F88" s="256">
        <v>41274</v>
      </c>
      <c r="G88" s="257">
        <v>15000</v>
      </c>
      <c r="H88" s="219">
        <v>2</v>
      </c>
      <c r="I88" s="219">
        <v>0</v>
      </c>
      <c r="J88" s="219">
        <v>1</v>
      </c>
      <c r="K88" s="219">
        <v>0</v>
      </c>
      <c r="L88" s="219">
        <v>0</v>
      </c>
      <c r="M88" s="219">
        <v>0</v>
      </c>
      <c r="O88" s="219" t="s">
        <v>221</v>
      </c>
      <c r="P88" s="219">
        <v>0</v>
      </c>
      <c r="Q88" s="219">
        <v>0</v>
      </c>
      <c r="R88" s="219">
        <v>0</v>
      </c>
      <c r="S88" s="219">
        <v>2</v>
      </c>
      <c r="T88" s="219">
        <v>0</v>
      </c>
      <c r="U88" s="219">
        <v>0</v>
      </c>
      <c r="V88" s="219">
        <v>0</v>
      </c>
      <c r="W88" s="219">
        <v>0</v>
      </c>
      <c r="X88" s="219">
        <v>0</v>
      </c>
      <c r="Y88" s="219">
        <v>0</v>
      </c>
      <c r="Z88" s="219">
        <v>0</v>
      </c>
      <c r="AA88" s="219">
        <v>1</v>
      </c>
      <c r="AB88" s="219">
        <v>0</v>
      </c>
      <c r="AC88" s="219">
        <v>0</v>
      </c>
      <c r="AD88" s="219">
        <v>0</v>
      </c>
      <c r="AE88" s="219">
        <v>0</v>
      </c>
      <c r="AF88" s="219">
        <v>0</v>
      </c>
      <c r="AG88" s="219">
        <v>0</v>
      </c>
      <c r="AH88" s="219">
        <v>0</v>
      </c>
      <c r="AI88" s="219">
        <v>0</v>
      </c>
      <c r="AJ88" s="219">
        <v>0</v>
      </c>
      <c r="AK88" s="219">
        <v>0</v>
      </c>
      <c r="AL88" s="219">
        <v>0</v>
      </c>
      <c r="AM88" s="219">
        <v>0</v>
      </c>
    </row>
    <row r="89" spans="1:39">
      <c r="A89" s="219" t="s">
        <v>435</v>
      </c>
      <c r="B89" s="219" t="s">
        <v>95</v>
      </c>
      <c r="C89" s="219" t="s">
        <v>434</v>
      </c>
      <c r="D89" s="255" t="s">
        <v>674</v>
      </c>
      <c r="E89" s="256">
        <v>40909</v>
      </c>
      <c r="F89" s="256">
        <v>41274</v>
      </c>
      <c r="G89" s="257">
        <v>89862</v>
      </c>
      <c r="H89" s="219">
        <v>2</v>
      </c>
      <c r="I89" s="219">
        <v>0</v>
      </c>
      <c r="J89" s="219">
        <v>0</v>
      </c>
      <c r="K89" s="219">
        <v>0</v>
      </c>
      <c r="L89" s="219">
        <v>0</v>
      </c>
      <c r="M89" s="219">
        <v>50</v>
      </c>
      <c r="O89" s="219" t="s">
        <v>221</v>
      </c>
      <c r="P89" s="219">
        <v>50</v>
      </c>
      <c r="Q89" s="219">
        <v>0</v>
      </c>
      <c r="R89" s="219">
        <v>0</v>
      </c>
      <c r="S89" s="219">
        <v>2</v>
      </c>
      <c r="T89" s="219">
        <v>0</v>
      </c>
      <c r="U89" s="219">
        <v>0</v>
      </c>
      <c r="V89" s="219">
        <v>0</v>
      </c>
      <c r="W89" s="219">
        <v>0</v>
      </c>
      <c r="X89" s="219">
        <v>0</v>
      </c>
      <c r="Y89" s="219">
        <v>0</v>
      </c>
      <c r="Z89" s="219">
        <v>0</v>
      </c>
      <c r="AA89" s="219">
        <v>0</v>
      </c>
      <c r="AB89" s="219">
        <v>0</v>
      </c>
      <c r="AC89" s="219">
        <v>0</v>
      </c>
      <c r="AD89" s="219">
        <v>0</v>
      </c>
      <c r="AE89" s="219">
        <v>0</v>
      </c>
      <c r="AF89" s="219">
        <v>0</v>
      </c>
      <c r="AG89" s="219">
        <v>0</v>
      </c>
      <c r="AH89" s="219">
        <v>0</v>
      </c>
      <c r="AI89" s="219">
        <v>0</v>
      </c>
      <c r="AJ89" s="219">
        <v>0</v>
      </c>
      <c r="AK89" s="219">
        <v>0</v>
      </c>
      <c r="AL89" s="219">
        <v>0</v>
      </c>
      <c r="AM89" s="219">
        <v>0</v>
      </c>
    </row>
    <row r="90" spans="1:39">
      <c r="A90" s="219" t="s">
        <v>437</v>
      </c>
      <c r="B90" s="219" t="s">
        <v>95</v>
      </c>
      <c r="C90" s="219" t="s">
        <v>436</v>
      </c>
      <c r="D90" s="255" t="s">
        <v>123</v>
      </c>
      <c r="E90" s="256">
        <v>40909</v>
      </c>
      <c r="F90" s="256">
        <v>41274</v>
      </c>
      <c r="G90" s="257">
        <v>9000</v>
      </c>
      <c r="H90" s="219">
        <v>0</v>
      </c>
      <c r="I90" s="219">
        <v>0</v>
      </c>
      <c r="J90" s="219">
        <v>2</v>
      </c>
      <c r="K90" s="219">
        <v>0</v>
      </c>
      <c r="L90" s="219">
        <v>0</v>
      </c>
      <c r="M90" s="219">
        <v>10</v>
      </c>
      <c r="O90" s="219" t="s">
        <v>221</v>
      </c>
      <c r="P90" s="219">
        <v>0</v>
      </c>
      <c r="Q90" s="219">
        <v>10</v>
      </c>
      <c r="R90" s="219">
        <v>0</v>
      </c>
      <c r="S90" s="219">
        <v>0</v>
      </c>
      <c r="T90" s="219">
        <v>0</v>
      </c>
      <c r="U90" s="219">
        <v>0</v>
      </c>
      <c r="V90" s="219">
        <v>0</v>
      </c>
      <c r="W90" s="219">
        <v>0</v>
      </c>
      <c r="X90" s="219">
        <v>0</v>
      </c>
      <c r="Y90" s="219">
        <v>0</v>
      </c>
      <c r="Z90" s="219">
        <v>0</v>
      </c>
      <c r="AA90" s="219">
        <v>2</v>
      </c>
      <c r="AB90" s="219">
        <v>0</v>
      </c>
      <c r="AC90" s="219">
        <v>0</v>
      </c>
      <c r="AD90" s="219">
        <v>0</v>
      </c>
      <c r="AE90" s="219">
        <v>0</v>
      </c>
      <c r="AF90" s="219">
        <v>0</v>
      </c>
      <c r="AG90" s="219">
        <v>0</v>
      </c>
      <c r="AH90" s="219">
        <v>0</v>
      </c>
      <c r="AI90" s="219">
        <v>0</v>
      </c>
      <c r="AJ90" s="219">
        <v>0</v>
      </c>
      <c r="AK90" s="219">
        <v>0</v>
      </c>
      <c r="AL90" s="219">
        <v>0</v>
      </c>
      <c r="AM90" s="219">
        <v>0</v>
      </c>
    </row>
    <row r="91" spans="1:39">
      <c r="A91" s="219" t="s">
        <v>439</v>
      </c>
      <c r="B91" s="219" t="s">
        <v>440</v>
      </c>
      <c r="C91" s="219" t="s">
        <v>438</v>
      </c>
      <c r="D91" s="255" t="s">
        <v>124</v>
      </c>
      <c r="E91" s="256">
        <v>41046</v>
      </c>
      <c r="F91" s="256">
        <v>41049</v>
      </c>
      <c r="G91" s="257">
        <v>2000</v>
      </c>
      <c r="H91" s="219">
        <v>0</v>
      </c>
      <c r="I91" s="219">
        <v>0</v>
      </c>
      <c r="J91" s="219">
        <v>0</v>
      </c>
      <c r="K91" s="219">
        <v>0</v>
      </c>
      <c r="L91" s="219">
        <v>0</v>
      </c>
      <c r="M91" s="219">
        <v>2</v>
      </c>
      <c r="O91" s="219" t="s">
        <v>221</v>
      </c>
      <c r="P91" s="219">
        <v>2</v>
      </c>
      <c r="Q91" s="219">
        <v>0</v>
      </c>
      <c r="R91" s="219">
        <v>0</v>
      </c>
      <c r="S91" s="219">
        <v>0</v>
      </c>
      <c r="T91" s="219">
        <v>0</v>
      </c>
      <c r="U91" s="219">
        <v>0</v>
      </c>
      <c r="V91" s="219">
        <v>0</v>
      </c>
      <c r="W91" s="219">
        <v>0</v>
      </c>
      <c r="X91" s="219">
        <v>0</v>
      </c>
      <c r="Y91" s="219">
        <v>0</v>
      </c>
      <c r="Z91" s="219">
        <v>0</v>
      </c>
      <c r="AA91" s="219">
        <v>0</v>
      </c>
      <c r="AB91" s="219">
        <v>0</v>
      </c>
      <c r="AC91" s="219">
        <v>0</v>
      </c>
      <c r="AD91" s="219">
        <v>0</v>
      </c>
      <c r="AE91" s="219">
        <v>0</v>
      </c>
      <c r="AF91" s="219">
        <v>0</v>
      </c>
      <c r="AG91" s="219">
        <v>0</v>
      </c>
      <c r="AH91" s="219">
        <v>0</v>
      </c>
      <c r="AI91" s="219">
        <v>0</v>
      </c>
      <c r="AJ91" s="219">
        <v>0</v>
      </c>
      <c r="AK91" s="219">
        <v>0</v>
      </c>
      <c r="AL91" s="219">
        <v>0</v>
      </c>
      <c r="AM91" s="219">
        <v>0</v>
      </c>
    </row>
    <row r="92" spans="1:39">
      <c r="A92" s="219" t="s">
        <v>442</v>
      </c>
      <c r="B92" s="219" t="s">
        <v>443</v>
      </c>
      <c r="C92" s="219" t="s">
        <v>441</v>
      </c>
      <c r="D92" s="255" t="s">
        <v>124</v>
      </c>
      <c r="E92" s="256">
        <v>41052</v>
      </c>
      <c r="F92" s="256">
        <v>41052</v>
      </c>
      <c r="G92" s="257">
        <v>1900</v>
      </c>
      <c r="H92" s="219">
        <v>0</v>
      </c>
      <c r="I92" s="219">
        <v>0</v>
      </c>
      <c r="J92" s="219">
        <v>0</v>
      </c>
      <c r="K92" s="219">
        <v>0</v>
      </c>
      <c r="L92" s="219">
        <v>0</v>
      </c>
      <c r="M92" s="219">
        <v>1</v>
      </c>
      <c r="O92" s="219" t="s">
        <v>221</v>
      </c>
      <c r="P92" s="219">
        <v>1</v>
      </c>
      <c r="Q92" s="219">
        <v>0</v>
      </c>
      <c r="R92" s="219">
        <v>0</v>
      </c>
      <c r="S92" s="219">
        <v>0</v>
      </c>
      <c r="T92" s="219">
        <v>0</v>
      </c>
      <c r="U92" s="219">
        <v>0</v>
      </c>
      <c r="V92" s="219">
        <v>0</v>
      </c>
      <c r="W92" s="219">
        <v>0</v>
      </c>
      <c r="X92" s="219">
        <v>0</v>
      </c>
      <c r="Y92" s="219">
        <v>0</v>
      </c>
      <c r="Z92" s="219">
        <v>0</v>
      </c>
      <c r="AA92" s="219">
        <v>0</v>
      </c>
      <c r="AB92" s="219">
        <v>0</v>
      </c>
      <c r="AC92" s="219">
        <v>0</v>
      </c>
      <c r="AD92" s="219">
        <v>0</v>
      </c>
      <c r="AE92" s="219">
        <v>0</v>
      </c>
      <c r="AF92" s="219">
        <v>0</v>
      </c>
      <c r="AG92" s="219">
        <v>0</v>
      </c>
      <c r="AH92" s="219">
        <v>0</v>
      </c>
      <c r="AI92" s="219">
        <v>0</v>
      </c>
      <c r="AJ92" s="219">
        <v>0</v>
      </c>
      <c r="AK92" s="219">
        <v>0</v>
      </c>
      <c r="AL92" s="219">
        <v>0</v>
      </c>
      <c r="AM92" s="219">
        <v>0</v>
      </c>
    </row>
    <row r="93" spans="1:39">
      <c r="A93" s="219" t="s">
        <v>445</v>
      </c>
      <c r="B93" s="219" t="s">
        <v>95</v>
      </c>
      <c r="C93" s="219" t="s">
        <v>444</v>
      </c>
      <c r="D93" s="255" t="s">
        <v>124</v>
      </c>
      <c r="E93" s="256">
        <v>40909</v>
      </c>
      <c r="F93" s="256">
        <v>41274</v>
      </c>
      <c r="G93" s="257">
        <v>2600</v>
      </c>
      <c r="H93" s="219">
        <v>0</v>
      </c>
      <c r="I93" s="219">
        <v>0</v>
      </c>
      <c r="J93" s="219">
        <v>0</v>
      </c>
      <c r="K93" s="219">
        <v>0</v>
      </c>
      <c r="L93" s="219">
        <v>0</v>
      </c>
      <c r="M93" s="219">
        <v>10</v>
      </c>
      <c r="O93" s="219" t="s">
        <v>221</v>
      </c>
      <c r="P93" s="219">
        <v>10</v>
      </c>
      <c r="Q93" s="219">
        <v>0</v>
      </c>
      <c r="R93" s="219">
        <v>0</v>
      </c>
      <c r="S93" s="219">
        <v>0</v>
      </c>
      <c r="T93" s="219">
        <v>0</v>
      </c>
      <c r="U93" s="219">
        <v>0</v>
      </c>
      <c r="V93" s="219">
        <v>0</v>
      </c>
      <c r="W93" s="219">
        <v>0</v>
      </c>
      <c r="X93" s="219">
        <v>0</v>
      </c>
      <c r="Y93" s="219">
        <v>0</v>
      </c>
      <c r="Z93" s="219">
        <v>0</v>
      </c>
      <c r="AA93" s="219">
        <v>0</v>
      </c>
      <c r="AB93" s="219">
        <v>0</v>
      </c>
      <c r="AC93" s="219">
        <v>0</v>
      </c>
      <c r="AD93" s="219">
        <v>0</v>
      </c>
      <c r="AE93" s="219">
        <v>0</v>
      </c>
      <c r="AF93" s="219">
        <v>0</v>
      </c>
      <c r="AG93" s="219">
        <v>0</v>
      </c>
      <c r="AH93" s="219">
        <v>0</v>
      </c>
      <c r="AI93" s="219">
        <v>0</v>
      </c>
      <c r="AJ93" s="219">
        <v>0</v>
      </c>
      <c r="AK93" s="219">
        <v>0</v>
      </c>
      <c r="AL93" s="219">
        <v>0</v>
      </c>
      <c r="AM93" s="219">
        <v>0</v>
      </c>
    </row>
    <row r="94" spans="1:39">
      <c r="A94" s="219" t="s">
        <v>447</v>
      </c>
      <c r="B94" s="219" t="s">
        <v>448</v>
      </c>
      <c r="C94" s="219" t="s">
        <v>446</v>
      </c>
      <c r="D94" s="255" t="s">
        <v>124</v>
      </c>
      <c r="E94" s="256">
        <v>40909</v>
      </c>
      <c r="F94" s="256">
        <v>41274</v>
      </c>
      <c r="G94" s="257">
        <v>4000</v>
      </c>
      <c r="H94" s="219">
        <v>0</v>
      </c>
      <c r="I94" s="219">
        <v>0</v>
      </c>
      <c r="J94" s="219">
        <v>0</v>
      </c>
      <c r="K94" s="219">
        <v>0</v>
      </c>
      <c r="L94" s="219">
        <v>0</v>
      </c>
      <c r="M94" s="219">
        <v>5</v>
      </c>
      <c r="O94" s="219" t="s">
        <v>221</v>
      </c>
      <c r="P94" s="219">
        <v>5</v>
      </c>
      <c r="Q94" s="219">
        <v>0</v>
      </c>
      <c r="R94" s="219">
        <v>0</v>
      </c>
      <c r="S94" s="219">
        <v>0</v>
      </c>
      <c r="T94" s="219">
        <v>0</v>
      </c>
      <c r="U94" s="219">
        <v>0</v>
      </c>
      <c r="V94" s="219">
        <v>0</v>
      </c>
      <c r="W94" s="219">
        <v>0</v>
      </c>
      <c r="X94" s="219">
        <v>0</v>
      </c>
      <c r="Y94" s="219">
        <v>0</v>
      </c>
      <c r="Z94" s="219">
        <v>0</v>
      </c>
      <c r="AA94" s="219">
        <v>0</v>
      </c>
      <c r="AB94" s="219">
        <v>0</v>
      </c>
      <c r="AC94" s="219">
        <v>0</v>
      </c>
      <c r="AD94" s="219">
        <v>0</v>
      </c>
      <c r="AE94" s="219">
        <v>0</v>
      </c>
      <c r="AF94" s="219">
        <v>0</v>
      </c>
      <c r="AG94" s="219">
        <v>0</v>
      </c>
      <c r="AH94" s="219">
        <v>0</v>
      </c>
      <c r="AI94" s="219">
        <v>0</v>
      </c>
      <c r="AJ94" s="219">
        <v>0</v>
      </c>
      <c r="AK94" s="219">
        <v>0</v>
      </c>
      <c r="AL94" s="219">
        <v>0</v>
      </c>
      <c r="AM94" s="219">
        <v>0</v>
      </c>
    </row>
    <row r="95" spans="1:39">
      <c r="A95" s="219" t="s">
        <v>450</v>
      </c>
      <c r="B95" s="219" t="s">
        <v>95</v>
      </c>
      <c r="C95" s="219" t="s">
        <v>449</v>
      </c>
      <c r="D95" s="255" t="s">
        <v>124</v>
      </c>
      <c r="E95" s="256">
        <v>40909</v>
      </c>
      <c r="F95" s="256">
        <v>40912</v>
      </c>
      <c r="G95" s="257">
        <v>7600</v>
      </c>
      <c r="H95" s="219">
        <v>0</v>
      </c>
      <c r="I95" s="219">
        <v>0</v>
      </c>
      <c r="J95" s="219">
        <v>1</v>
      </c>
      <c r="K95" s="219">
        <v>0</v>
      </c>
      <c r="L95" s="219">
        <v>0</v>
      </c>
      <c r="M95" s="219">
        <v>4</v>
      </c>
      <c r="O95" s="219" t="s">
        <v>221</v>
      </c>
      <c r="P95" s="219">
        <v>4</v>
      </c>
      <c r="Q95" s="219">
        <v>0</v>
      </c>
      <c r="R95" s="219">
        <v>0</v>
      </c>
      <c r="S95" s="219">
        <v>0</v>
      </c>
      <c r="T95" s="219">
        <v>0</v>
      </c>
      <c r="U95" s="219">
        <v>0</v>
      </c>
      <c r="V95" s="219">
        <v>0</v>
      </c>
      <c r="W95" s="219">
        <v>0</v>
      </c>
      <c r="X95" s="219">
        <v>0</v>
      </c>
      <c r="Y95" s="219">
        <v>0</v>
      </c>
      <c r="Z95" s="219">
        <v>1</v>
      </c>
      <c r="AA95" s="219">
        <v>0</v>
      </c>
      <c r="AB95" s="219">
        <v>0</v>
      </c>
      <c r="AC95" s="219">
        <v>0</v>
      </c>
      <c r="AD95" s="219">
        <v>0</v>
      </c>
      <c r="AE95" s="219">
        <v>0</v>
      </c>
      <c r="AF95" s="219">
        <v>0</v>
      </c>
      <c r="AG95" s="219">
        <v>0</v>
      </c>
      <c r="AH95" s="219">
        <v>0</v>
      </c>
      <c r="AI95" s="219">
        <v>0</v>
      </c>
      <c r="AJ95" s="219">
        <v>0</v>
      </c>
      <c r="AK95" s="219">
        <v>0</v>
      </c>
      <c r="AL95" s="219">
        <v>0</v>
      </c>
      <c r="AM95" s="219">
        <v>0</v>
      </c>
    </row>
    <row r="96" spans="1:39">
      <c r="A96" s="219" t="s">
        <v>452</v>
      </c>
      <c r="B96" s="219" t="s">
        <v>453</v>
      </c>
      <c r="C96" s="219" t="s">
        <v>451</v>
      </c>
      <c r="E96" s="256">
        <v>40909</v>
      </c>
      <c r="F96" s="256">
        <v>41090</v>
      </c>
      <c r="G96" s="257">
        <v>8000</v>
      </c>
      <c r="H96" s="219">
        <v>0</v>
      </c>
      <c r="I96" s="219">
        <v>0</v>
      </c>
      <c r="J96" s="219">
        <v>0</v>
      </c>
      <c r="K96" s="219">
        <v>0</v>
      </c>
      <c r="L96" s="219">
        <v>0</v>
      </c>
      <c r="M96" s="219">
        <v>1180</v>
      </c>
      <c r="O96" s="219" t="s">
        <v>454</v>
      </c>
      <c r="P96" s="219">
        <v>590</v>
      </c>
      <c r="Q96" s="219">
        <v>590</v>
      </c>
      <c r="R96" s="219">
        <v>0</v>
      </c>
      <c r="S96" s="219">
        <v>0</v>
      </c>
      <c r="T96" s="219">
        <v>0</v>
      </c>
      <c r="U96" s="219">
        <v>0</v>
      </c>
      <c r="V96" s="219">
        <v>0</v>
      </c>
      <c r="W96" s="219">
        <v>0</v>
      </c>
      <c r="X96" s="219">
        <v>0</v>
      </c>
      <c r="Y96" s="219">
        <v>0</v>
      </c>
      <c r="Z96" s="219">
        <v>0</v>
      </c>
      <c r="AA96" s="219">
        <v>0</v>
      </c>
      <c r="AB96" s="219">
        <v>0</v>
      </c>
      <c r="AC96" s="219">
        <v>0</v>
      </c>
      <c r="AD96" s="219">
        <v>0</v>
      </c>
      <c r="AE96" s="219">
        <v>0</v>
      </c>
      <c r="AF96" s="219">
        <v>0</v>
      </c>
      <c r="AG96" s="219">
        <v>0</v>
      </c>
      <c r="AH96" s="219">
        <v>0</v>
      </c>
      <c r="AI96" s="219">
        <v>0</v>
      </c>
      <c r="AJ96" s="219">
        <v>0</v>
      </c>
      <c r="AK96" s="219">
        <v>0</v>
      </c>
      <c r="AL96" s="219">
        <v>0</v>
      </c>
      <c r="AM96" s="219">
        <v>0</v>
      </c>
    </row>
    <row r="97" spans="1:39">
      <c r="A97" s="219" t="s">
        <v>456</v>
      </c>
      <c r="B97" s="219" t="s">
        <v>95</v>
      </c>
      <c r="C97" s="219" t="s">
        <v>455</v>
      </c>
      <c r="E97" s="256">
        <v>40999</v>
      </c>
      <c r="F97" s="256">
        <v>40999</v>
      </c>
      <c r="G97" s="257">
        <v>1800</v>
      </c>
      <c r="H97" s="219">
        <v>0</v>
      </c>
      <c r="I97" s="219">
        <v>0</v>
      </c>
      <c r="J97" s="219">
        <v>2</v>
      </c>
      <c r="K97" s="219">
        <v>0</v>
      </c>
      <c r="L97" s="219">
        <v>0</v>
      </c>
      <c r="M97" s="219">
        <v>30</v>
      </c>
      <c r="O97" s="219" t="s">
        <v>454</v>
      </c>
      <c r="P97" s="219">
        <v>10</v>
      </c>
      <c r="Q97" s="219">
        <v>20</v>
      </c>
      <c r="R97" s="219">
        <v>0</v>
      </c>
      <c r="S97" s="219">
        <v>0</v>
      </c>
      <c r="T97" s="219">
        <v>0</v>
      </c>
      <c r="U97" s="219">
        <v>0</v>
      </c>
      <c r="V97" s="219">
        <v>0</v>
      </c>
      <c r="W97" s="219">
        <v>0</v>
      </c>
      <c r="X97" s="219">
        <v>0</v>
      </c>
      <c r="Y97" s="219">
        <v>0</v>
      </c>
      <c r="Z97" s="219">
        <v>1</v>
      </c>
      <c r="AA97" s="219">
        <v>1</v>
      </c>
      <c r="AB97" s="219">
        <v>0</v>
      </c>
      <c r="AC97" s="219">
        <v>0</v>
      </c>
      <c r="AD97" s="219">
        <v>0</v>
      </c>
      <c r="AE97" s="219">
        <v>0</v>
      </c>
      <c r="AF97" s="219">
        <v>0</v>
      </c>
      <c r="AG97" s="219">
        <v>0</v>
      </c>
      <c r="AH97" s="219">
        <v>0</v>
      </c>
      <c r="AI97" s="219">
        <v>0</v>
      </c>
      <c r="AJ97" s="219">
        <v>0</v>
      </c>
      <c r="AK97" s="219">
        <v>0</v>
      </c>
      <c r="AL97" s="219">
        <v>0</v>
      </c>
      <c r="AM97" s="219">
        <v>0</v>
      </c>
    </row>
    <row r="98" spans="1:39">
      <c r="A98" s="219" t="s">
        <v>458</v>
      </c>
      <c r="B98" s="219" t="s">
        <v>459</v>
      </c>
      <c r="C98" s="219" t="s">
        <v>457</v>
      </c>
      <c r="E98" s="256">
        <v>41028</v>
      </c>
      <c r="F98" s="256">
        <v>41030</v>
      </c>
      <c r="G98" s="257">
        <v>11000</v>
      </c>
      <c r="H98" s="219">
        <v>0</v>
      </c>
      <c r="I98" s="219">
        <v>0</v>
      </c>
      <c r="J98" s="219">
        <v>0</v>
      </c>
      <c r="K98" s="219">
        <v>0</v>
      </c>
      <c r="L98" s="219">
        <v>0</v>
      </c>
      <c r="M98" s="219">
        <v>120</v>
      </c>
      <c r="O98" s="219" t="s">
        <v>454</v>
      </c>
      <c r="P98" s="219">
        <v>45</v>
      </c>
      <c r="Q98" s="219">
        <v>75</v>
      </c>
      <c r="R98" s="219">
        <v>0</v>
      </c>
      <c r="S98" s="219">
        <v>0</v>
      </c>
      <c r="T98" s="219">
        <v>0</v>
      </c>
      <c r="U98" s="219">
        <v>0</v>
      </c>
      <c r="V98" s="219">
        <v>0</v>
      </c>
      <c r="W98" s="219">
        <v>0</v>
      </c>
      <c r="X98" s="219">
        <v>0</v>
      </c>
      <c r="Y98" s="219">
        <v>0</v>
      </c>
      <c r="Z98" s="219">
        <v>0</v>
      </c>
      <c r="AA98" s="219">
        <v>0</v>
      </c>
      <c r="AB98" s="219">
        <v>0</v>
      </c>
      <c r="AC98" s="219">
        <v>0</v>
      </c>
      <c r="AD98" s="219">
        <v>0</v>
      </c>
      <c r="AE98" s="219">
        <v>0</v>
      </c>
      <c r="AF98" s="219">
        <v>0</v>
      </c>
      <c r="AG98" s="219">
        <v>0</v>
      </c>
      <c r="AH98" s="219">
        <v>0</v>
      </c>
      <c r="AI98" s="219">
        <v>0</v>
      </c>
      <c r="AJ98" s="219">
        <v>0</v>
      </c>
      <c r="AK98" s="219">
        <v>0</v>
      </c>
      <c r="AL98" s="219">
        <v>0</v>
      </c>
      <c r="AM98" s="219">
        <v>0</v>
      </c>
    </row>
    <row r="99" spans="1:39">
      <c r="A99" s="219" t="s">
        <v>461</v>
      </c>
      <c r="B99" s="219" t="s">
        <v>462</v>
      </c>
      <c r="C99" s="219" t="s">
        <v>460</v>
      </c>
      <c r="E99" s="256">
        <v>41087</v>
      </c>
      <c r="F99" s="256">
        <v>41089</v>
      </c>
      <c r="G99" s="257">
        <v>38000</v>
      </c>
      <c r="H99" s="219">
        <v>0</v>
      </c>
      <c r="I99" s="219">
        <v>0</v>
      </c>
      <c r="J99" s="219">
        <v>0</v>
      </c>
      <c r="K99" s="219">
        <v>0</v>
      </c>
      <c r="L99" s="219">
        <v>0</v>
      </c>
      <c r="M99" s="219">
        <v>370</v>
      </c>
      <c r="O99" s="219" t="s">
        <v>454</v>
      </c>
      <c r="P99" s="219">
        <v>185</v>
      </c>
      <c r="Q99" s="219">
        <v>185</v>
      </c>
      <c r="R99" s="219">
        <v>0</v>
      </c>
      <c r="S99" s="219">
        <v>0</v>
      </c>
      <c r="T99" s="219">
        <v>0</v>
      </c>
      <c r="U99" s="219">
        <v>0</v>
      </c>
      <c r="V99" s="219">
        <v>0</v>
      </c>
      <c r="W99" s="219">
        <v>0</v>
      </c>
      <c r="X99" s="219">
        <v>0</v>
      </c>
      <c r="Y99" s="219">
        <v>0</v>
      </c>
      <c r="Z99" s="219">
        <v>0</v>
      </c>
      <c r="AA99" s="219">
        <v>0</v>
      </c>
      <c r="AB99" s="219">
        <v>0</v>
      </c>
      <c r="AC99" s="219">
        <v>0</v>
      </c>
      <c r="AD99" s="219">
        <v>0</v>
      </c>
      <c r="AE99" s="219">
        <v>0</v>
      </c>
      <c r="AF99" s="219">
        <v>0</v>
      </c>
      <c r="AG99" s="219">
        <v>0</v>
      </c>
      <c r="AH99" s="219">
        <v>0</v>
      </c>
      <c r="AI99" s="219">
        <v>0</v>
      </c>
      <c r="AJ99" s="219">
        <v>0</v>
      </c>
      <c r="AK99" s="219">
        <v>0</v>
      </c>
      <c r="AL99" s="219">
        <v>0</v>
      </c>
      <c r="AM99" s="219">
        <v>0</v>
      </c>
    </row>
    <row r="100" spans="1:39">
      <c r="A100" s="219" t="s">
        <v>464</v>
      </c>
      <c r="B100" s="219" t="s">
        <v>465</v>
      </c>
      <c r="C100" s="219" t="s">
        <v>463</v>
      </c>
      <c r="E100" s="256">
        <v>41149</v>
      </c>
      <c r="F100" s="256">
        <v>41150</v>
      </c>
      <c r="G100" s="257">
        <v>1500</v>
      </c>
      <c r="H100" s="219">
        <v>0</v>
      </c>
      <c r="I100" s="219">
        <v>0</v>
      </c>
      <c r="J100" s="219">
        <v>0</v>
      </c>
      <c r="K100" s="219">
        <v>0</v>
      </c>
      <c r="L100" s="219">
        <v>0</v>
      </c>
      <c r="M100" s="219">
        <v>144</v>
      </c>
      <c r="O100" s="219" t="s">
        <v>454</v>
      </c>
      <c r="P100" s="219">
        <v>72</v>
      </c>
      <c r="Q100" s="219">
        <v>72</v>
      </c>
      <c r="R100" s="219">
        <v>0</v>
      </c>
      <c r="S100" s="219">
        <v>0</v>
      </c>
      <c r="T100" s="219">
        <v>0</v>
      </c>
      <c r="U100" s="219">
        <v>0</v>
      </c>
      <c r="V100" s="219">
        <v>0</v>
      </c>
      <c r="W100" s="219">
        <v>0</v>
      </c>
      <c r="X100" s="219">
        <v>0</v>
      </c>
      <c r="Y100" s="219">
        <v>0</v>
      </c>
      <c r="Z100" s="219">
        <v>0</v>
      </c>
      <c r="AA100" s="219">
        <v>0</v>
      </c>
      <c r="AB100" s="219">
        <v>0</v>
      </c>
      <c r="AC100" s="219">
        <v>0</v>
      </c>
      <c r="AD100" s="219">
        <v>0</v>
      </c>
      <c r="AE100" s="219">
        <v>0</v>
      </c>
      <c r="AF100" s="219">
        <v>0</v>
      </c>
      <c r="AG100" s="219">
        <v>0</v>
      </c>
      <c r="AH100" s="219">
        <v>0</v>
      </c>
      <c r="AI100" s="219">
        <v>0</v>
      </c>
      <c r="AJ100" s="219">
        <v>0</v>
      </c>
      <c r="AK100" s="219">
        <v>0</v>
      </c>
      <c r="AL100" s="219">
        <v>0</v>
      </c>
      <c r="AM100" s="219">
        <v>0</v>
      </c>
    </row>
    <row r="101" spans="1:39">
      <c r="A101" s="219" t="s">
        <v>467</v>
      </c>
      <c r="B101" s="219" t="s">
        <v>468</v>
      </c>
      <c r="C101" s="219" t="s">
        <v>466</v>
      </c>
      <c r="E101" s="256">
        <v>41156</v>
      </c>
      <c r="F101" s="256">
        <v>41159</v>
      </c>
      <c r="G101" s="257">
        <v>40200</v>
      </c>
      <c r="H101" s="219">
        <v>0</v>
      </c>
      <c r="I101" s="219">
        <v>0</v>
      </c>
      <c r="J101" s="219">
        <v>0</v>
      </c>
      <c r="K101" s="219">
        <v>0</v>
      </c>
      <c r="L101" s="219">
        <v>0</v>
      </c>
      <c r="M101" s="219">
        <v>32</v>
      </c>
      <c r="O101" s="219" t="s">
        <v>454</v>
      </c>
      <c r="P101" s="219">
        <v>32</v>
      </c>
      <c r="Q101" s="219">
        <v>0</v>
      </c>
      <c r="R101" s="219">
        <v>0</v>
      </c>
      <c r="S101" s="219">
        <v>0</v>
      </c>
      <c r="T101" s="219">
        <v>0</v>
      </c>
      <c r="U101" s="219">
        <v>0</v>
      </c>
      <c r="V101" s="219">
        <v>0</v>
      </c>
      <c r="W101" s="219">
        <v>0</v>
      </c>
      <c r="X101" s="219">
        <v>0</v>
      </c>
      <c r="Y101" s="219">
        <v>0</v>
      </c>
      <c r="Z101" s="219">
        <v>0</v>
      </c>
      <c r="AA101" s="219">
        <v>0</v>
      </c>
      <c r="AB101" s="219">
        <v>0</v>
      </c>
      <c r="AC101" s="219">
        <v>0</v>
      </c>
      <c r="AD101" s="219">
        <v>0</v>
      </c>
      <c r="AE101" s="219">
        <v>0</v>
      </c>
      <c r="AF101" s="219">
        <v>0</v>
      </c>
      <c r="AG101" s="219">
        <v>0</v>
      </c>
      <c r="AH101" s="219">
        <v>0</v>
      </c>
      <c r="AI101" s="219">
        <v>0</v>
      </c>
      <c r="AJ101" s="219">
        <v>0</v>
      </c>
      <c r="AK101" s="219">
        <v>0</v>
      </c>
      <c r="AL101" s="219">
        <v>0</v>
      </c>
      <c r="AM101" s="219">
        <v>0</v>
      </c>
    </row>
    <row r="102" spans="1:39">
      <c r="A102" s="219" t="s">
        <v>470</v>
      </c>
      <c r="B102" s="219" t="s">
        <v>471</v>
      </c>
      <c r="C102" s="219" t="s">
        <v>469</v>
      </c>
      <c r="E102" s="256">
        <v>41165</v>
      </c>
      <c r="F102" s="256">
        <v>41168</v>
      </c>
      <c r="G102" s="257">
        <v>62500</v>
      </c>
      <c r="H102" s="219">
        <v>0</v>
      </c>
      <c r="I102" s="219">
        <v>0</v>
      </c>
      <c r="J102" s="219">
        <v>0</v>
      </c>
      <c r="K102" s="219">
        <v>0</v>
      </c>
      <c r="L102" s="219">
        <v>0</v>
      </c>
      <c r="M102" s="219">
        <v>68</v>
      </c>
      <c r="O102" s="219" t="s">
        <v>454</v>
      </c>
      <c r="P102" s="219">
        <v>0</v>
      </c>
      <c r="Q102" s="219">
        <v>68</v>
      </c>
      <c r="R102" s="219">
        <v>0</v>
      </c>
      <c r="S102" s="219">
        <v>0</v>
      </c>
      <c r="T102" s="219">
        <v>0</v>
      </c>
      <c r="U102" s="219">
        <v>0</v>
      </c>
      <c r="V102" s="219">
        <v>0</v>
      </c>
      <c r="W102" s="219">
        <v>0</v>
      </c>
      <c r="X102" s="219">
        <v>0</v>
      </c>
      <c r="Y102" s="219">
        <v>0</v>
      </c>
      <c r="Z102" s="219">
        <v>0</v>
      </c>
      <c r="AA102" s="219">
        <v>0</v>
      </c>
      <c r="AB102" s="219">
        <v>0</v>
      </c>
      <c r="AC102" s="219">
        <v>0</v>
      </c>
      <c r="AD102" s="219">
        <v>0</v>
      </c>
      <c r="AE102" s="219">
        <v>0</v>
      </c>
      <c r="AF102" s="219">
        <v>0</v>
      </c>
      <c r="AG102" s="219">
        <v>0</v>
      </c>
      <c r="AH102" s="219">
        <v>0</v>
      </c>
      <c r="AI102" s="219">
        <v>0</v>
      </c>
      <c r="AJ102" s="219">
        <v>0</v>
      </c>
      <c r="AK102" s="219">
        <v>0</v>
      </c>
      <c r="AL102" s="219">
        <v>0</v>
      </c>
      <c r="AM102" s="219">
        <v>0</v>
      </c>
    </row>
    <row r="103" spans="1:39">
      <c r="A103" s="219" t="s">
        <v>473</v>
      </c>
      <c r="B103" s="219" t="s">
        <v>474</v>
      </c>
      <c r="C103" s="219" t="s">
        <v>472</v>
      </c>
      <c r="E103" s="256">
        <v>41193</v>
      </c>
      <c r="F103" s="256">
        <v>41196</v>
      </c>
      <c r="G103" s="257">
        <v>68100</v>
      </c>
      <c r="H103" s="219">
        <v>0</v>
      </c>
      <c r="I103" s="219">
        <v>0</v>
      </c>
      <c r="J103" s="219">
        <v>0</v>
      </c>
      <c r="K103" s="219">
        <v>0</v>
      </c>
      <c r="L103" s="219">
        <v>0</v>
      </c>
      <c r="M103" s="219">
        <v>96</v>
      </c>
      <c r="O103" s="219" t="s">
        <v>454</v>
      </c>
      <c r="P103" s="219">
        <v>32</v>
      </c>
      <c r="Q103" s="219">
        <v>64</v>
      </c>
      <c r="R103" s="219">
        <v>0</v>
      </c>
      <c r="S103" s="219">
        <v>0</v>
      </c>
      <c r="T103" s="219">
        <v>0</v>
      </c>
      <c r="U103" s="219">
        <v>0</v>
      </c>
      <c r="V103" s="219">
        <v>0</v>
      </c>
      <c r="W103" s="219">
        <v>0</v>
      </c>
      <c r="X103" s="219">
        <v>0</v>
      </c>
      <c r="Y103" s="219">
        <v>0</v>
      </c>
      <c r="Z103" s="219">
        <v>0</v>
      </c>
      <c r="AA103" s="219">
        <v>0</v>
      </c>
      <c r="AB103" s="219">
        <v>0</v>
      </c>
      <c r="AC103" s="219">
        <v>0</v>
      </c>
      <c r="AD103" s="219">
        <v>0</v>
      </c>
      <c r="AE103" s="219">
        <v>0</v>
      </c>
      <c r="AF103" s="219">
        <v>0</v>
      </c>
      <c r="AG103" s="219">
        <v>0</v>
      </c>
      <c r="AH103" s="219">
        <v>0</v>
      </c>
      <c r="AI103" s="219">
        <v>0</v>
      </c>
      <c r="AJ103" s="219">
        <v>0</v>
      </c>
      <c r="AK103" s="219">
        <v>0</v>
      </c>
      <c r="AL103" s="219">
        <v>0</v>
      </c>
      <c r="AM103" s="219">
        <v>0</v>
      </c>
    </row>
    <row r="104" spans="1:39">
      <c r="A104" s="219" t="s">
        <v>476</v>
      </c>
      <c r="B104" s="219" t="s">
        <v>158</v>
      </c>
      <c r="C104" s="219" t="s">
        <v>475</v>
      </c>
      <c r="E104" s="256">
        <v>40923</v>
      </c>
      <c r="F104" s="256">
        <v>40924</v>
      </c>
      <c r="G104" s="257">
        <v>7000</v>
      </c>
      <c r="H104" s="219">
        <v>0</v>
      </c>
      <c r="I104" s="219">
        <v>0</v>
      </c>
      <c r="J104" s="219">
        <v>0</v>
      </c>
      <c r="K104" s="219">
        <v>0</v>
      </c>
      <c r="L104" s="219">
        <v>0</v>
      </c>
      <c r="M104" s="219">
        <v>8</v>
      </c>
      <c r="O104" s="219" t="s">
        <v>454</v>
      </c>
      <c r="P104" s="219">
        <v>4</v>
      </c>
      <c r="Q104" s="219">
        <v>4</v>
      </c>
      <c r="R104" s="219">
        <v>0</v>
      </c>
      <c r="S104" s="219">
        <v>0</v>
      </c>
      <c r="T104" s="219">
        <v>0</v>
      </c>
      <c r="U104" s="219">
        <v>0</v>
      </c>
      <c r="V104" s="219">
        <v>0</v>
      </c>
      <c r="W104" s="219">
        <v>0</v>
      </c>
      <c r="X104" s="219">
        <v>0</v>
      </c>
      <c r="Y104" s="219">
        <v>0</v>
      </c>
      <c r="Z104" s="219">
        <v>0</v>
      </c>
      <c r="AA104" s="219">
        <v>0</v>
      </c>
      <c r="AB104" s="219">
        <v>0</v>
      </c>
      <c r="AC104" s="219">
        <v>0</v>
      </c>
      <c r="AD104" s="219">
        <v>0</v>
      </c>
      <c r="AE104" s="219">
        <v>0</v>
      </c>
      <c r="AF104" s="219">
        <v>0</v>
      </c>
      <c r="AG104" s="219">
        <v>0</v>
      </c>
      <c r="AH104" s="219">
        <v>0</v>
      </c>
      <c r="AI104" s="219">
        <v>0</v>
      </c>
      <c r="AJ104" s="219">
        <v>0</v>
      </c>
      <c r="AK104" s="219">
        <v>0</v>
      </c>
      <c r="AL104" s="219">
        <v>0</v>
      </c>
      <c r="AM104" s="219">
        <v>0</v>
      </c>
    </row>
    <row r="105" spans="1:39">
      <c r="A105" s="219" t="s">
        <v>478</v>
      </c>
      <c r="B105" s="219" t="s">
        <v>158</v>
      </c>
      <c r="C105" s="219" t="s">
        <v>477</v>
      </c>
      <c r="E105" s="256">
        <v>40943</v>
      </c>
      <c r="F105" s="256">
        <v>40944</v>
      </c>
      <c r="G105" s="257">
        <v>8200</v>
      </c>
      <c r="H105" s="219">
        <v>0</v>
      </c>
      <c r="I105" s="219">
        <v>0</v>
      </c>
      <c r="J105" s="219">
        <v>0</v>
      </c>
      <c r="K105" s="219">
        <v>0</v>
      </c>
      <c r="L105" s="219">
        <v>0</v>
      </c>
      <c r="M105" s="219">
        <v>12</v>
      </c>
      <c r="O105" s="219" t="s">
        <v>454</v>
      </c>
      <c r="P105" s="219">
        <v>12</v>
      </c>
      <c r="Q105" s="219">
        <v>0</v>
      </c>
      <c r="R105" s="219">
        <v>0</v>
      </c>
      <c r="S105" s="219">
        <v>0</v>
      </c>
      <c r="T105" s="219">
        <v>0</v>
      </c>
      <c r="U105" s="219">
        <v>0</v>
      </c>
      <c r="V105" s="219">
        <v>0</v>
      </c>
      <c r="W105" s="219">
        <v>0</v>
      </c>
      <c r="X105" s="219">
        <v>0</v>
      </c>
      <c r="Y105" s="219">
        <v>0</v>
      </c>
      <c r="Z105" s="219">
        <v>0</v>
      </c>
      <c r="AA105" s="219">
        <v>0</v>
      </c>
      <c r="AB105" s="219">
        <v>0</v>
      </c>
      <c r="AC105" s="219">
        <v>0</v>
      </c>
      <c r="AD105" s="219">
        <v>0</v>
      </c>
      <c r="AE105" s="219">
        <v>0</v>
      </c>
      <c r="AF105" s="219">
        <v>0</v>
      </c>
      <c r="AG105" s="219">
        <v>0</v>
      </c>
      <c r="AH105" s="219">
        <v>0</v>
      </c>
      <c r="AI105" s="219">
        <v>0</v>
      </c>
      <c r="AJ105" s="219">
        <v>0</v>
      </c>
      <c r="AK105" s="219">
        <v>0</v>
      </c>
      <c r="AL105" s="219">
        <v>0</v>
      </c>
      <c r="AM105" s="219">
        <v>0</v>
      </c>
    </row>
    <row r="106" spans="1:39">
      <c r="A106" s="219" t="s">
        <v>480</v>
      </c>
      <c r="B106" s="219" t="s">
        <v>158</v>
      </c>
      <c r="C106" s="219" t="s">
        <v>479</v>
      </c>
      <c r="E106" s="256">
        <v>40950</v>
      </c>
      <c r="F106" s="256">
        <v>40951</v>
      </c>
      <c r="G106" s="257">
        <v>8200</v>
      </c>
      <c r="H106" s="219">
        <v>0</v>
      </c>
      <c r="I106" s="219">
        <v>0</v>
      </c>
      <c r="J106" s="219">
        <v>0</v>
      </c>
      <c r="K106" s="219">
        <v>0</v>
      </c>
      <c r="L106" s="219">
        <v>0</v>
      </c>
      <c r="M106" s="219">
        <v>12</v>
      </c>
      <c r="O106" s="219" t="s">
        <v>454</v>
      </c>
      <c r="P106" s="219">
        <v>0</v>
      </c>
      <c r="Q106" s="219">
        <v>12</v>
      </c>
      <c r="R106" s="219">
        <v>0</v>
      </c>
      <c r="S106" s="219">
        <v>0</v>
      </c>
      <c r="T106" s="219">
        <v>0</v>
      </c>
      <c r="U106" s="219">
        <v>0</v>
      </c>
      <c r="V106" s="219">
        <v>0</v>
      </c>
      <c r="W106" s="219">
        <v>0</v>
      </c>
      <c r="X106" s="219">
        <v>0</v>
      </c>
      <c r="Y106" s="219">
        <v>0</v>
      </c>
      <c r="Z106" s="219">
        <v>0</v>
      </c>
      <c r="AA106" s="219">
        <v>0</v>
      </c>
      <c r="AB106" s="219">
        <v>0</v>
      </c>
      <c r="AC106" s="219">
        <v>0</v>
      </c>
      <c r="AD106" s="219">
        <v>0</v>
      </c>
      <c r="AE106" s="219">
        <v>0</v>
      </c>
      <c r="AF106" s="219">
        <v>0</v>
      </c>
      <c r="AG106" s="219">
        <v>0</v>
      </c>
      <c r="AH106" s="219">
        <v>0</v>
      </c>
      <c r="AI106" s="219">
        <v>0</v>
      </c>
      <c r="AJ106" s="219">
        <v>0</v>
      </c>
      <c r="AK106" s="219">
        <v>0</v>
      </c>
      <c r="AL106" s="219">
        <v>0</v>
      </c>
      <c r="AM106" s="219">
        <v>0</v>
      </c>
    </row>
    <row r="107" spans="1:39">
      <c r="A107" s="219" t="s">
        <v>482</v>
      </c>
      <c r="B107" s="219" t="s">
        <v>158</v>
      </c>
      <c r="C107" s="219" t="s">
        <v>481</v>
      </c>
      <c r="E107" s="256">
        <v>40971</v>
      </c>
      <c r="F107" s="256">
        <v>40972</v>
      </c>
      <c r="G107" s="257">
        <v>6800</v>
      </c>
      <c r="H107" s="219">
        <v>0</v>
      </c>
      <c r="I107" s="219">
        <v>0</v>
      </c>
      <c r="J107" s="219">
        <v>0</v>
      </c>
      <c r="K107" s="219">
        <v>0</v>
      </c>
      <c r="L107" s="219">
        <v>0</v>
      </c>
      <c r="M107" s="219">
        <v>12</v>
      </c>
      <c r="O107" s="219" t="s">
        <v>454</v>
      </c>
      <c r="P107" s="219">
        <v>6</v>
      </c>
      <c r="Q107" s="219">
        <v>6</v>
      </c>
      <c r="R107" s="219">
        <v>0</v>
      </c>
      <c r="S107" s="219">
        <v>0</v>
      </c>
      <c r="T107" s="219">
        <v>0</v>
      </c>
      <c r="U107" s="219">
        <v>0</v>
      </c>
      <c r="V107" s="219">
        <v>0</v>
      </c>
      <c r="W107" s="219">
        <v>0</v>
      </c>
      <c r="X107" s="219">
        <v>0</v>
      </c>
      <c r="Y107" s="219">
        <v>0</v>
      </c>
      <c r="Z107" s="219">
        <v>0</v>
      </c>
      <c r="AA107" s="219">
        <v>0</v>
      </c>
      <c r="AB107" s="219">
        <v>0</v>
      </c>
      <c r="AC107" s="219">
        <v>0</v>
      </c>
      <c r="AD107" s="219">
        <v>0</v>
      </c>
      <c r="AE107" s="219">
        <v>0</v>
      </c>
      <c r="AF107" s="219">
        <v>0</v>
      </c>
      <c r="AG107" s="219">
        <v>0</v>
      </c>
      <c r="AH107" s="219">
        <v>0</v>
      </c>
      <c r="AI107" s="219">
        <v>0</v>
      </c>
      <c r="AJ107" s="219">
        <v>0</v>
      </c>
      <c r="AK107" s="219">
        <v>0</v>
      </c>
      <c r="AL107" s="219">
        <v>0</v>
      </c>
      <c r="AM107" s="219">
        <v>0</v>
      </c>
    </row>
    <row r="108" spans="1:39">
      <c r="A108" s="219" t="s">
        <v>484</v>
      </c>
      <c r="B108" s="219" t="s">
        <v>158</v>
      </c>
      <c r="C108" s="219" t="s">
        <v>483</v>
      </c>
      <c r="E108" s="256">
        <v>40985</v>
      </c>
      <c r="F108" s="256">
        <v>40986</v>
      </c>
      <c r="G108" s="257">
        <v>8200</v>
      </c>
      <c r="H108" s="219">
        <v>0</v>
      </c>
      <c r="I108" s="219">
        <v>0</v>
      </c>
      <c r="J108" s="219">
        <v>0</v>
      </c>
      <c r="K108" s="219">
        <v>0</v>
      </c>
      <c r="L108" s="219">
        <v>0</v>
      </c>
      <c r="M108" s="219">
        <v>12</v>
      </c>
      <c r="O108" s="219" t="s">
        <v>454</v>
      </c>
      <c r="P108" s="219">
        <v>12</v>
      </c>
      <c r="Q108" s="219">
        <v>0</v>
      </c>
      <c r="R108" s="219">
        <v>0</v>
      </c>
      <c r="S108" s="219">
        <v>0</v>
      </c>
      <c r="T108" s="219">
        <v>0</v>
      </c>
      <c r="U108" s="219">
        <v>0</v>
      </c>
      <c r="V108" s="219">
        <v>0</v>
      </c>
      <c r="W108" s="219">
        <v>0</v>
      </c>
      <c r="X108" s="219">
        <v>0</v>
      </c>
      <c r="Y108" s="219">
        <v>0</v>
      </c>
      <c r="Z108" s="219">
        <v>0</v>
      </c>
      <c r="AA108" s="219">
        <v>0</v>
      </c>
      <c r="AB108" s="219">
        <v>0</v>
      </c>
      <c r="AC108" s="219">
        <v>0</v>
      </c>
      <c r="AD108" s="219">
        <v>0</v>
      </c>
      <c r="AE108" s="219">
        <v>0</v>
      </c>
      <c r="AF108" s="219">
        <v>0</v>
      </c>
      <c r="AG108" s="219">
        <v>0</v>
      </c>
      <c r="AH108" s="219">
        <v>0</v>
      </c>
      <c r="AI108" s="219">
        <v>0</v>
      </c>
      <c r="AJ108" s="219">
        <v>0</v>
      </c>
      <c r="AK108" s="219">
        <v>0</v>
      </c>
      <c r="AL108" s="219">
        <v>0</v>
      </c>
      <c r="AM108" s="219">
        <v>0</v>
      </c>
    </row>
    <row r="109" spans="1:39">
      <c r="A109" s="219" t="s">
        <v>486</v>
      </c>
      <c r="B109" s="219" t="s">
        <v>158</v>
      </c>
      <c r="C109" s="219" t="s">
        <v>485</v>
      </c>
      <c r="E109" s="256">
        <v>40992</v>
      </c>
      <c r="F109" s="256">
        <v>40993</v>
      </c>
      <c r="G109" s="257">
        <v>8200</v>
      </c>
      <c r="H109" s="219">
        <v>0</v>
      </c>
      <c r="I109" s="219">
        <v>0</v>
      </c>
      <c r="J109" s="219">
        <v>0</v>
      </c>
      <c r="K109" s="219">
        <v>0</v>
      </c>
      <c r="L109" s="219">
        <v>0</v>
      </c>
      <c r="M109" s="219">
        <v>12</v>
      </c>
      <c r="O109" s="219" t="s">
        <v>454</v>
      </c>
      <c r="P109" s="219">
        <v>0</v>
      </c>
      <c r="Q109" s="219">
        <v>12</v>
      </c>
      <c r="R109" s="219">
        <v>0</v>
      </c>
      <c r="S109" s="219">
        <v>0</v>
      </c>
      <c r="T109" s="219">
        <v>0</v>
      </c>
      <c r="U109" s="219">
        <v>0</v>
      </c>
      <c r="V109" s="219">
        <v>0</v>
      </c>
      <c r="W109" s="219">
        <v>0</v>
      </c>
      <c r="X109" s="219">
        <v>0</v>
      </c>
      <c r="Y109" s="219">
        <v>0</v>
      </c>
      <c r="Z109" s="219">
        <v>0</v>
      </c>
      <c r="AA109" s="219">
        <v>0</v>
      </c>
      <c r="AB109" s="219">
        <v>0</v>
      </c>
      <c r="AC109" s="219">
        <v>0</v>
      </c>
      <c r="AD109" s="219">
        <v>0</v>
      </c>
      <c r="AE109" s="219">
        <v>0</v>
      </c>
      <c r="AF109" s="219">
        <v>0</v>
      </c>
      <c r="AG109" s="219">
        <v>0</v>
      </c>
      <c r="AH109" s="219">
        <v>0</v>
      </c>
      <c r="AI109" s="219">
        <v>0</v>
      </c>
      <c r="AJ109" s="219">
        <v>0</v>
      </c>
      <c r="AK109" s="219">
        <v>0</v>
      </c>
      <c r="AL109" s="219">
        <v>0</v>
      </c>
      <c r="AM109" s="219">
        <v>0</v>
      </c>
    </row>
    <row r="110" spans="1:39">
      <c r="A110" s="219" t="s">
        <v>488</v>
      </c>
      <c r="B110" s="219" t="s">
        <v>158</v>
      </c>
      <c r="C110" s="219" t="s">
        <v>487</v>
      </c>
      <c r="E110" s="256">
        <v>41013</v>
      </c>
      <c r="F110" s="256">
        <v>41014</v>
      </c>
      <c r="G110" s="257">
        <v>6800</v>
      </c>
      <c r="H110" s="219">
        <v>0</v>
      </c>
      <c r="I110" s="219">
        <v>0</v>
      </c>
      <c r="J110" s="219">
        <v>0</v>
      </c>
      <c r="K110" s="219">
        <v>0</v>
      </c>
      <c r="L110" s="219">
        <v>0</v>
      </c>
      <c r="M110" s="219">
        <v>12</v>
      </c>
      <c r="O110" s="219" t="s">
        <v>454</v>
      </c>
      <c r="P110" s="219">
        <v>6</v>
      </c>
      <c r="Q110" s="219">
        <v>6</v>
      </c>
      <c r="R110" s="219">
        <v>0</v>
      </c>
      <c r="S110" s="219">
        <v>0</v>
      </c>
      <c r="T110" s="219">
        <v>0</v>
      </c>
      <c r="U110" s="219">
        <v>0</v>
      </c>
      <c r="V110" s="219">
        <v>0</v>
      </c>
      <c r="W110" s="219">
        <v>0</v>
      </c>
      <c r="X110" s="219">
        <v>0</v>
      </c>
      <c r="Y110" s="219">
        <v>0</v>
      </c>
      <c r="Z110" s="219">
        <v>0</v>
      </c>
      <c r="AA110" s="219">
        <v>0</v>
      </c>
      <c r="AB110" s="219">
        <v>0</v>
      </c>
      <c r="AC110" s="219">
        <v>0</v>
      </c>
      <c r="AD110" s="219">
        <v>0</v>
      </c>
      <c r="AE110" s="219">
        <v>0</v>
      </c>
      <c r="AF110" s="219">
        <v>0</v>
      </c>
      <c r="AG110" s="219">
        <v>0</v>
      </c>
      <c r="AH110" s="219">
        <v>0</v>
      </c>
      <c r="AI110" s="219">
        <v>0</v>
      </c>
      <c r="AJ110" s="219">
        <v>0</v>
      </c>
      <c r="AK110" s="219">
        <v>0</v>
      </c>
      <c r="AL110" s="219">
        <v>0</v>
      </c>
      <c r="AM110" s="219">
        <v>0</v>
      </c>
    </row>
    <row r="111" spans="1:39">
      <c r="A111" s="219" t="s">
        <v>490</v>
      </c>
      <c r="B111" s="219" t="s">
        <v>158</v>
      </c>
      <c r="C111" s="219" t="s">
        <v>489</v>
      </c>
      <c r="E111" s="256">
        <v>41048</v>
      </c>
      <c r="F111" s="256">
        <v>41049</v>
      </c>
      <c r="G111" s="257">
        <v>6800</v>
      </c>
      <c r="H111" s="219">
        <v>0</v>
      </c>
      <c r="I111" s="219">
        <v>0</v>
      </c>
      <c r="J111" s="219">
        <v>0</v>
      </c>
      <c r="K111" s="219">
        <v>0</v>
      </c>
      <c r="L111" s="219">
        <v>0</v>
      </c>
      <c r="M111" s="219">
        <v>12</v>
      </c>
      <c r="O111" s="219" t="s">
        <v>454</v>
      </c>
      <c r="P111" s="219">
        <v>6</v>
      </c>
      <c r="Q111" s="219">
        <v>6</v>
      </c>
      <c r="R111" s="219">
        <v>0</v>
      </c>
      <c r="S111" s="219">
        <v>0</v>
      </c>
      <c r="T111" s="219">
        <v>0</v>
      </c>
      <c r="U111" s="219">
        <v>0</v>
      </c>
      <c r="V111" s="219">
        <v>0</v>
      </c>
      <c r="W111" s="219">
        <v>0</v>
      </c>
      <c r="X111" s="219">
        <v>0</v>
      </c>
      <c r="Y111" s="219">
        <v>0</v>
      </c>
      <c r="Z111" s="219">
        <v>0</v>
      </c>
      <c r="AA111" s="219">
        <v>0</v>
      </c>
      <c r="AB111" s="219">
        <v>0</v>
      </c>
      <c r="AC111" s="219">
        <v>0</v>
      </c>
      <c r="AD111" s="219">
        <v>0</v>
      </c>
      <c r="AE111" s="219">
        <v>0</v>
      </c>
      <c r="AF111" s="219">
        <v>0</v>
      </c>
      <c r="AG111" s="219">
        <v>0</v>
      </c>
      <c r="AH111" s="219">
        <v>0</v>
      </c>
      <c r="AI111" s="219">
        <v>0</v>
      </c>
      <c r="AJ111" s="219">
        <v>0</v>
      </c>
      <c r="AK111" s="219">
        <v>0</v>
      </c>
      <c r="AL111" s="219">
        <v>0</v>
      </c>
      <c r="AM111" s="219">
        <v>0</v>
      </c>
    </row>
    <row r="112" spans="1:39">
      <c r="A112" s="219" t="s">
        <v>492</v>
      </c>
      <c r="B112" s="219" t="s">
        <v>158</v>
      </c>
      <c r="C112" s="219" t="s">
        <v>491</v>
      </c>
      <c r="E112" s="256">
        <v>40909</v>
      </c>
      <c r="F112" s="256">
        <v>40910</v>
      </c>
      <c r="G112" s="257">
        <v>7000</v>
      </c>
      <c r="H112" s="219">
        <v>18</v>
      </c>
      <c r="I112" s="219">
        <v>0</v>
      </c>
      <c r="J112" s="219">
        <v>0</v>
      </c>
      <c r="K112" s="219">
        <v>0</v>
      </c>
      <c r="L112" s="219">
        <v>0</v>
      </c>
      <c r="M112" s="219">
        <v>18</v>
      </c>
      <c r="O112" s="219" t="s">
        <v>454</v>
      </c>
      <c r="P112" s="219">
        <v>9</v>
      </c>
      <c r="Q112" s="219">
        <v>9</v>
      </c>
      <c r="R112" s="219">
        <v>9</v>
      </c>
      <c r="S112" s="219">
        <v>9</v>
      </c>
      <c r="T112" s="219">
        <v>0</v>
      </c>
      <c r="U112" s="219">
        <v>0</v>
      </c>
      <c r="V112" s="219">
        <v>0</v>
      </c>
      <c r="W112" s="219">
        <v>0</v>
      </c>
      <c r="X112" s="219">
        <v>0</v>
      </c>
      <c r="Y112" s="219">
        <v>0</v>
      </c>
      <c r="Z112" s="219">
        <v>0</v>
      </c>
      <c r="AA112" s="219">
        <v>0</v>
      </c>
      <c r="AB112" s="219">
        <v>0</v>
      </c>
      <c r="AC112" s="219">
        <v>0</v>
      </c>
      <c r="AD112" s="219">
        <v>0</v>
      </c>
      <c r="AE112" s="219">
        <v>0</v>
      </c>
      <c r="AF112" s="219">
        <v>0</v>
      </c>
      <c r="AG112" s="219">
        <v>0</v>
      </c>
      <c r="AH112" s="219">
        <v>0</v>
      </c>
      <c r="AI112" s="219">
        <v>0</v>
      </c>
      <c r="AJ112" s="219">
        <v>0</v>
      </c>
      <c r="AK112" s="219">
        <v>0</v>
      </c>
      <c r="AL112" s="219">
        <v>0</v>
      </c>
      <c r="AM112" s="219">
        <v>0</v>
      </c>
    </row>
    <row r="113" spans="1:39">
      <c r="A113" s="219" t="s">
        <v>494</v>
      </c>
      <c r="B113" s="219" t="s">
        <v>495</v>
      </c>
      <c r="C113" s="219" t="s">
        <v>493</v>
      </c>
      <c r="E113" s="256">
        <v>40909</v>
      </c>
      <c r="F113" s="256">
        <v>40910</v>
      </c>
      <c r="G113" s="257">
        <v>37000</v>
      </c>
      <c r="H113" s="219">
        <v>0</v>
      </c>
      <c r="I113" s="219">
        <v>0</v>
      </c>
      <c r="J113" s="219">
        <v>0</v>
      </c>
      <c r="K113" s="219">
        <v>0</v>
      </c>
      <c r="L113" s="219">
        <v>0</v>
      </c>
      <c r="M113" s="219">
        <v>36</v>
      </c>
      <c r="O113" s="219" t="s">
        <v>454</v>
      </c>
      <c r="P113" s="219">
        <v>18</v>
      </c>
      <c r="Q113" s="219">
        <v>18</v>
      </c>
      <c r="R113" s="219">
        <v>0</v>
      </c>
      <c r="S113" s="219">
        <v>0</v>
      </c>
      <c r="T113" s="219">
        <v>0</v>
      </c>
      <c r="U113" s="219">
        <v>0</v>
      </c>
      <c r="V113" s="219">
        <v>0</v>
      </c>
      <c r="W113" s="219">
        <v>0</v>
      </c>
      <c r="X113" s="219">
        <v>0</v>
      </c>
      <c r="Y113" s="219">
        <v>0</v>
      </c>
      <c r="Z113" s="219">
        <v>0</v>
      </c>
      <c r="AA113" s="219">
        <v>0</v>
      </c>
      <c r="AB113" s="219">
        <v>0</v>
      </c>
      <c r="AC113" s="219">
        <v>0</v>
      </c>
      <c r="AD113" s="219">
        <v>0</v>
      </c>
      <c r="AE113" s="219">
        <v>0</v>
      </c>
      <c r="AF113" s="219">
        <v>0</v>
      </c>
      <c r="AG113" s="219">
        <v>0</v>
      </c>
      <c r="AH113" s="219">
        <v>0</v>
      </c>
      <c r="AI113" s="219">
        <v>0</v>
      </c>
      <c r="AJ113" s="219">
        <v>0</v>
      </c>
      <c r="AK113" s="219">
        <v>0</v>
      </c>
      <c r="AL113" s="219">
        <v>0</v>
      </c>
      <c r="AM113" s="219">
        <v>0</v>
      </c>
    </row>
    <row r="114" spans="1:39">
      <c r="A114" s="219" t="s">
        <v>497</v>
      </c>
      <c r="B114" s="219" t="s">
        <v>498</v>
      </c>
      <c r="C114" s="219" t="s">
        <v>496</v>
      </c>
      <c r="E114" s="256">
        <v>40909</v>
      </c>
      <c r="F114" s="256">
        <v>40910</v>
      </c>
      <c r="G114" s="257">
        <v>7800</v>
      </c>
      <c r="H114" s="219">
        <v>6</v>
      </c>
      <c r="I114" s="219">
        <v>0</v>
      </c>
      <c r="J114" s="219">
        <v>0</v>
      </c>
      <c r="K114" s="219">
        <v>0</v>
      </c>
      <c r="L114" s="219">
        <v>0</v>
      </c>
      <c r="M114" s="219">
        <v>6</v>
      </c>
      <c r="O114" s="219" t="s">
        <v>454</v>
      </c>
      <c r="P114" s="219">
        <v>3</v>
      </c>
      <c r="Q114" s="219">
        <v>3</v>
      </c>
      <c r="R114" s="219">
        <v>3</v>
      </c>
      <c r="S114" s="219">
        <v>3</v>
      </c>
      <c r="T114" s="219">
        <v>0</v>
      </c>
      <c r="U114" s="219">
        <v>0</v>
      </c>
      <c r="V114" s="219">
        <v>0</v>
      </c>
      <c r="W114" s="219">
        <v>0</v>
      </c>
      <c r="X114" s="219">
        <v>0</v>
      </c>
      <c r="Y114" s="219">
        <v>0</v>
      </c>
      <c r="Z114" s="219">
        <v>0</v>
      </c>
      <c r="AA114" s="219">
        <v>0</v>
      </c>
      <c r="AB114" s="219">
        <v>0</v>
      </c>
      <c r="AC114" s="219">
        <v>0</v>
      </c>
      <c r="AD114" s="219">
        <v>0</v>
      </c>
      <c r="AE114" s="219">
        <v>0</v>
      </c>
      <c r="AF114" s="219">
        <v>0</v>
      </c>
      <c r="AG114" s="219">
        <v>0</v>
      </c>
      <c r="AH114" s="219">
        <v>0</v>
      </c>
      <c r="AI114" s="219">
        <v>0</v>
      </c>
      <c r="AJ114" s="219">
        <v>0</v>
      </c>
      <c r="AK114" s="219">
        <v>0</v>
      </c>
      <c r="AL114" s="219">
        <v>0</v>
      </c>
      <c r="AM114" s="219">
        <v>0</v>
      </c>
    </row>
    <row r="115" spans="1:39">
      <c r="A115" s="219" t="s">
        <v>155</v>
      </c>
      <c r="B115" s="219" t="s">
        <v>156</v>
      </c>
      <c r="C115" s="219" t="s">
        <v>499</v>
      </c>
      <c r="E115" s="256">
        <v>41253</v>
      </c>
      <c r="F115" s="256">
        <v>41253</v>
      </c>
      <c r="G115" s="257">
        <v>23000</v>
      </c>
      <c r="H115" s="219">
        <v>0</v>
      </c>
      <c r="I115" s="219">
        <v>0</v>
      </c>
      <c r="J115" s="219">
        <v>1</v>
      </c>
      <c r="K115" s="219">
        <v>0</v>
      </c>
      <c r="L115" s="219">
        <v>0</v>
      </c>
      <c r="M115" s="219">
        <v>65</v>
      </c>
      <c r="O115" s="219" t="s">
        <v>454</v>
      </c>
      <c r="P115" s="219">
        <v>20</v>
      </c>
      <c r="Q115" s="219">
        <v>45</v>
      </c>
      <c r="R115" s="219">
        <v>0</v>
      </c>
      <c r="S115" s="219">
        <v>0</v>
      </c>
      <c r="T115" s="219">
        <v>0</v>
      </c>
      <c r="U115" s="219">
        <v>0</v>
      </c>
      <c r="V115" s="219">
        <v>0</v>
      </c>
      <c r="W115" s="219">
        <v>0</v>
      </c>
      <c r="X115" s="219">
        <v>0</v>
      </c>
      <c r="Y115" s="219">
        <v>0</v>
      </c>
      <c r="Z115" s="219">
        <v>0</v>
      </c>
      <c r="AA115" s="219">
        <v>1</v>
      </c>
      <c r="AB115" s="219">
        <v>0</v>
      </c>
      <c r="AC115" s="219">
        <v>0</v>
      </c>
      <c r="AD115" s="219">
        <v>0</v>
      </c>
      <c r="AE115" s="219">
        <v>0</v>
      </c>
      <c r="AF115" s="219">
        <v>0</v>
      </c>
      <c r="AG115" s="219">
        <v>0</v>
      </c>
      <c r="AH115" s="219">
        <v>0</v>
      </c>
      <c r="AI115" s="219">
        <v>0</v>
      </c>
      <c r="AJ115" s="219">
        <v>0</v>
      </c>
      <c r="AK115" s="219">
        <v>0</v>
      </c>
      <c r="AL115" s="219">
        <v>0</v>
      </c>
      <c r="AM115" s="219">
        <v>0</v>
      </c>
    </row>
    <row r="116" spans="1:39">
      <c r="A116" s="219" t="s">
        <v>501</v>
      </c>
      <c r="B116" s="219" t="s">
        <v>502</v>
      </c>
      <c r="C116" s="219" t="s">
        <v>500</v>
      </c>
      <c r="E116" s="256">
        <v>41061</v>
      </c>
      <c r="F116" s="256">
        <v>41061</v>
      </c>
      <c r="G116" s="257">
        <v>9000</v>
      </c>
      <c r="H116" s="219">
        <v>0</v>
      </c>
      <c r="I116" s="219">
        <v>0</v>
      </c>
      <c r="J116" s="219">
        <v>1</v>
      </c>
      <c r="K116" s="219">
        <v>0</v>
      </c>
      <c r="L116" s="219">
        <v>0</v>
      </c>
      <c r="M116" s="219">
        <v>40</v>
      </c>
      <c r="O116" s="219" t="s">
        <v>454</v>
      </c>
      <c r="P116" s="219">
        <v>10</v>
      </c>
      <c r="Q116" s="219">
        <v>30</v>
      </c>
      <c r="R116" s="219">
        <v>0</v>
      </c>
      <c r="S116" s="219">
        <v>0</v>
      </c>
      <c r="T116" s="219">
        <v>0</v>
      </c>
      <c r="U116" s="219">
        <v>0</v>
      </c>
      <c r="V116" s="219">
        <v>0</v>
      </c>
      <c r="W116" s="219">
        <v>0</v>
      </c>
      <c r="X116" s="219">
        <v>0</v>
      </c>
      <c r="Y116" s="219">
        <v>0</v>
      </c>
      <c r="Z116" s="219">
        <v>1</v>
      </c>
      <c r="AA116" s="219">
        <v>0</v>
      </c>
      <c r="AB116" s="219">
        <v>0</v>
      </c>
      <c r="AC116" s="219">
        <v>0</v>
      </c>
      <c r="AD116" s="219">
        <v>0</v>
      </c>
      <c r="AE116" s="219">
        <v>0</v>
      </c>
      <c r="AF116" s="219">
        <v>0</v>
      </c>
      <c r="AG116" s="219">
        <v>0</v>
      </c>
      <c r="AH116" s="219">
        <v>0</v>
      </c>
      <c r="AI116" s="219">
        <v>0</v>
      </c>
      <c r="AJ116" s="219">
        <v>0</v>
      </c>
      <c r="AK116" s="219">
        <v>0</v>
      </c>
      <c r="AL116" s="219">
        <v>0</v>
      </c>
      <c r="AM116" s="219">
        <v>0</v>
      </c>
    </row>
    <row r="117" spans="1:39">
      <c r="A117" s="219" t="s">
        <v>504</v>
      </c>
      <c r="B117" s="219" t="s">
        <v>95</v>
      </c>
      <c r="C117" s="219" t="s">
        <v>503</v>
      </c>
      <c r="E117" s="256">
        <v>40909</v>
      </c>
      <c r="F117" s="256">
        <v>41274</v>
      </c>
      <c r="G117" s="257">
        <v>71500</v>
      </c>
      <c r="H117" s="219">
        <v>15</v>
      </c>
      <c r="I117" s="219">
        <v>0</v>
      </c>
      <c r="J117" s="219">
        <v>7</v>
      </c>
      <c r="K117" s="219">
        <v>0</v>
      </c>
      <c r="L117" s="219">
        <v>0</v>
      </c>
      <c r="M117" s="219">
        <v>200</v>
      </c>
      <c r="O117" s="219" t="s">
        <v>454</v>
      </c>
      <c r="P117" s="219">
        <v>20</v>
      </c>
      <c r="Q117" s="219">
        <v>180</v>
      </c>
      <c r="R117" s="219">
        <v>5</v>
      </c>
      <c r="S117" s="219">
        <v>10</v>
      </c>
      <c r="T117" s="219">
        <v>0</v>
      </c>
      <c r="U117" s="219">
        <v>0</v>
      </c>
      <c r="V117" s="219">
        <v>0</v>
      </c>
      <c r="W117" s="219">
        <v>0</v>
      </c>
      <c r="X117" s="219">
        <v>0</v>
      </c>
      <c r="Y117" s="219">
        <v>0</v>
      </c>
      <c r="Z117" s="219">
        <v>5</v>
      </c>
      <c r="AA117" s="219">
        <v>2</v>
      </c>
      <c r="AB117" s="219">
        <v>0</v>
      </c>
      <c r="AC117" s="219">
        <v>0</v>
      </c>
      <c r="AD117" s="219">
        <v>0</v>
      </c>
      <c r="AE117" s="219">
        <v>0</v>
      </c>
      <c r="AF117" s="219">
        <v>0</v>
      </c>
      <c r="AG117" s="219">
        <v>0</v>
      </c>
      <c r="AH117" s="219">
        <v>0</v>
      </c>
      <c r="AI117" s="219">
        <v>0</v>
      </c>
      <c r="AJ117" s="219">
        <v>0</v>
      </c>
      <c r="AK117" s="219">
        <v>0</v>
      </c>
      <c r="AL117" s="219">
        <v>0</v>
      </c>
      <c r="AM117" s="219">
        <v>0</v>
      </c>
    </row>
    <row r="118" spans="1:39">
      <c r="A118" s="219" t="s">
        <v>506</v>
      </c>
      <c r="B118" s="219" t="s">
        <v>507</v>
      </c>
      <c r="C118" s="219" t="s">
        <v>505</v>
      </c>
      <c r="E118" s="256">
        <v>41053</v>
      </c>
      <c r="F118" s="256">
        <v>41054</v>
      </c>
      <c r="G118" s="257">
        <v>2500</v>
      </c>
      <c r="H118" s="219">
        <v>0</v>
      </c>
      <c r="I118" s="219">
        <v>0</v>
      </c>
      <c r="J118" s="219">
        <v>2</v>
      </c>
      <c r="K118" s="219">
        <v>0</v>
      </c>
      <c r="L118" s="219">
        <v>0</v>
      </c>
      <c r="M118" s="219">
        <v>0</v>
      </c>
      <c r="O118" s="219" t="s">
        <v>454</v>
      </c>
      <c r="P118" s="219">
        <v>0</v>
      </c>
      <c r="Q118" s="219">
        <v>0</v>
      </c>
      <c r="R118" s="219">
        <v>0</v>
      </c>
      <c r="S118" s="219">
        <v>0</v>
      </c>
      <c r="T118" s="219">
        <v>0</v>
      </c>
      <c r="U118" s="219">
        <v>0</v>
      </c>
      <c r="V118" s="219">
        <v>0</v>
      </c>
      <c r="W118" s="219">
        <v>0</v>
      </c>
      <c r="X118" s="219">
        <v>0</v>
      </c>
      <c r="Y118" s="219">
        <v>0</v>
      </c>
      <c r="Z118" s="219">
        <v>0</v>
      </c>
      <c r="AA118" s="219">
        <v>2</v>
      </c>
      <c r="AB118" s="219">
        <v>0</v>
      </c>
      <c r="AC118" s="219">
        <v>0</v>
      </c>
      <c r="AD118" s="219">
        <v>0</v>
      </c>
      <c r="AE118" s="219">
        <v>0</v>
      </c>
      <c r="AF118" s="219">
        <v>0</v>
      </c>
      <c r="AG118" s="219">
        <v>0</v>
      </c>
      <c r="AH118" s="219">
        <v>0</v>
      </c>
      <c r="AI118" s="219">
        <v>0</v>
      </c>
      <c r="AJ118" s="219">
        <v>0</v>
      </c>
      <c r="AK118" s="219">
        <v>0</v>
      </c>
      <c r="AL118" s="219">
        <v>0</v>
      </c>
      <c r="AM118" s="219">
        <v>0</v>
      </c>
    </row>
    <row r="119" spans="1:39">
      <c r="A119" s="219" t="s">
        <v>509</v>
      </c>
      <c r="B119" s="219" t="s">
        <v>510</v>
      </c>
      <c r="C119" s="219" t="s">
        <v>508</v>
      </c>
      <c r="E119" s="256">
        <v>41034</v>
      </c>
      <c r="F119" s="256">
        <v>41035</v>
      </c>
      <c r="G119" s="257">
        <v>2500</v>
      </c>
      <c r="H119" s="219">
        <v>0</v>
      </c>
      <c r="I119" s="219">
        <v>0</v>
      </c>
      <c r="J119" s="219">
        <v>2</v>
      </c>
      <c r="K119" s="219">
        <v>0</v>
      </c>
      <c r="L119" s="219">
        <v>0</v>
      </c>
      <c r="M119" s="219">
        <v>0</v>
      </c>
      <c r="O119" s="219" t="s">
        <v>454</v>
      </c>
      <c r="P119" s="219">
        <v>0</v>
      </c>
      <c r="Q119" s="219">
        <v>0</v>
      </c>
      <c r="R119" s="219">
        <v>0</v>
      </c>
      <c r="S119" s="219">
        <v>0</v>
      </c>
      <c r="T119" s="219">
        <v>0</v>
      </c>
      <c r="U119" s="219">
        <v>0</v>
      </c>
      <c r="V119" s="219">
        <v>0</v>
      </c>
      <c r="W119" s="219">
        <v>0</v>
      </c>
      <c r="X119" s="219">
        <v>0</v>
      </c>
      <c r="Y119" s="219">
        <v>0</v>
      </c>
      <c r="Z119" s="219">
        <v>0</v>
      </c>
      <c r="AA119" s="219">
        <v>2</v>
      </c>
      <c r="AB119" s="219">
        <v>0</v>
      </c>
      <c r="AC119" s="219">
        <v>0</v>
      </c>
      <c r="AD119" s="219">
        <v>0</v>
      </c>
      <c r="AE119" s="219">
        <v>0</v>
      </c>
      <c r="AF119" s="219">
        <v>0</v>
      </c>
      <c r="AG119" s="219">
        <v>0</v>
      </c>
      <c r="AH119" s="219">
        <v>0</v>
      </c>
      <c r="AI119" s="219">
        <v>0</v>
      </c>
      <c r="AJ119" s="219">
        <v>0</v>
      </c>
      <c r="AK119" s="219">
        <v>0</v>
      </c>
      <c r="AL119" s="219">
        <v>0</v>
      </c>
      <c r="AM119" s="219">
        <v>0</v>
      </c>
    </row>
    <row r="120" spans="1:39">
      <c r="A120" s="219" t="s">
        <v>512</v>
      </c>
      <c r="B120" s="219" t="s">
        <v>513</v>
      </c>
      <c r="C120" s="219" t="s">
        <v>511</v>
      </c>
      <c r="E120" s="256">
        <v>41194</v>
      </c>
      <c r="F120" s="256">
        <v>41195</v>
      </c>
      <c r="G120" s="257">
        <v>2500</v>
      </c>
      <c r="H120" s="219">
        <v>0</v>
      </c>
      <c r="I120" s="219">
        <v>0</v>
      </c>
      <c r="J120" s="219">
        <v>2</v>
      </c>
      <c r="K120" s="219">
        <v>0</v>
      </c>
      <c r="L120" s="219">
        <v>0</v>
      </c>
      <c r="M120" s="219">
        <v>0</v>
      </c>
      <c r="O120" s="219" t="s">
        <v>454</v>
      </c>
      <c r="P120" s="219">
        <v>0</v>
      </c>
      <c r="Q120" s="219">
        <v>0</v>
      </c>
      <c r="R120" s="219">
        <v>0</v>
      </c>
      <c r="S120" s="219">
        <v>0</v>
      </c>
      <c r="T120" s="219">
        <v>0</v>
      </c>
      <c r="U120" s="219">
        <v>0</v>
      </c>
      <c r="V120" s="219">
        <v>0</v>
      </c>
      <c r="W120" s="219">
        <v>0</v>
      </c>
      <c r="X120" s="219">
        <v>0</v>
      </c>
      <c r="Y120" s="219">
        <v>0</v>
      </c>
      <c r="Z120" s="219">
        <v>0</v>
      </c>
      <c r="AA120" s="219">
        <v>2</v>
      </c>
      <c r="AB120" s="219">
        <v>0</v>
      </c>
      <c r="AC120" s="219">
        <v>0</v>
      </c>
      <c r="AD120" s="219">
        <v>0</v>
      </c>
      <c r="AE120" s="219">
        <v>0</v>
      </c>
      <c r="AF120" s="219">
        <v>0</v>
      </c>
      <c r="AG120" s="219">
        <v>0</v>
      </c>
      <c r="AH120" s="219">
        <v>0</v>
      </c>
      <c r="AI120" s="219">
        <v>0</v>
      </c>
      <c r="AJ120" s="219">
        <v>0</v>
      </c>
      <c r="AK120" s="219">
        <v>0</v>
      </c>
      <c r="AL120" s="219">
        <v>0</v>
      </c>
      <c r="AM120" s="219">
        <v>0</v>
      </c>
    </row>
    <row r="121" spans="1:39">
      <c r="A121" s="219" t="s">
        <v>515</v>
      </c>
      <c r="B121" s="219" t="s">
        <v>516</v>
      </c>
      <c r="C121" s="219" t="s">
        <v>514</v>
      </c>
      <c r="E121" s="256">
        <v>41160</v>
      </c>
      <c r="F121" s="256">
        <v>41161</v>
      </c>
      <c r="G121" s="257">
        <v>2500</v>
      </c>
      <c r="H121" s="219">
        <v>0</v>
      </c>
      <c r="I121" s="219">
        <v>0</v>
      </c>
      <c r="J121" s="219">
        <v>2</v>
      </c>
      <c r="K121" s="219">
        <v>0</v>
      </c>
      <c r="L121" s="219">
        <v>0</v>
      </c>
      <c r="M121" s="219">
        <v>0</v>
      </c>
      <c r="O121" s="219" t="s">
        <v>454</v>
      </c>
      <c r="P121" s="219">
        <v>0</v>
      </c>
      <c r="Q121" s="219">
        <v>0</v>
      </c>
      <c r="R121" s="219">
        <v>0</v>
      </c>
      <c r="S121" s="219">
        <v>0</v>
      </c>
      <c r="T121" s="219">
        <v>0</v>
      </c>
      <c r="U121" s="219">
        <v>0</v>
      </c>
      <c r="V121" s="219">
        <v>0</v>
      </c>
      <c r="W121" s="219">
        <v>0</v>
      </c>
      <c r="X121" s="219">
        <v>0</v>
      </c>
      <c r="Y121" s="219">
        <v>0</v>
      </c>
      <c r="Z121" s="219">
        <v>0</v>
      </c>
      <c r="AA121" s="219">
        <v>2</v>
      </c>
      <c r="AB121" s="219">
        <v>0</v>
      </c>
      <c r="AC121" s="219">
        <v>0</v>
      </c>
      <c r="AD121" s="219">
        <v>0</v>
      </c>
      <c r="AE121" s="219">
        <v>0</v>
      </c>
      <c r="AF121" s="219">
        <v>0</v>
      </c>
      <c r="AG121" s="219">
        <v>0</v>
      </c>
      <c r="AH121" s="219">
        <v>0</v>
      </c>
      <c r="AI121" s="219">
        <v>0</v>
      </c>
      <c r="AJ121" s="219">
        <v>0</v>
      </c>
      <c r="AK121" s="219">
        <v>0</v>
      </c>
      <c r="AL121" s="219">
        <v>0</v>
      </c>
      <c r="AM121" s="219">
        <v>0</v>
      </c>
    </row>
    <row r="122" spans="1:39">
      <c r="A122" s="219" t="s">
        <v>518</v>
      </c>
      <c r="B122" s="219" t="s">
        <v>519</v>
      </c>
      <c r="C122" s="219" t="s">
        <v>517</v>
      </c>
      <c r="E122" s="256">
        <v>41013</v>
      </c>
      <c r="F122" s="256">
        <v>41014</v>
      </c>
      <c r="G122" s="257">
        <v>6000</v>
      </c>
      <c r="H122" s="219">
        <v>0</v>
      </c>
      <c r="I122" s="219">
        <v>0</v>
      </c>
      <c r="J122" s="219">
        <v>4</v>
      </c>
      <c r="K122" s="219">
        <v>0</v>
      </c>
      <c r="L122" s="219">
        <v>0</v>
      </c>
      <c r="M122" s="219">
        <v>0</v>
      </c>
      <c r="O122" s="219" t="s">
        <v>454</v>
      </c>
      <c r="P122" s="219">
        <v>0</v>
      </c>
      <c r="Q122" s="219">
        <v>0</v>
      </c>
      <c r="R122" s="219">
        <v>0</v>
      </c>
      <c r="S122" s="219">
        <v>0</v>
      </c>
      <c r="T122" s="219">
        <v>0</v>
      </c>
      <c r="U122" s="219">
        <v>0</v>
      </c>
      <c r="V122" s="219">
        <v>0</v>
      </c>
      <c r="W122" s="219">
        <v>0</v>
      </c>
      <c r="X122" s="219">
        <v>0</v>
      </c>
      <c r="Y122" s="219">
        <v>0</v>
      </c>
      <c r="Z122" s="219">
        <v>0</v>
      </c>
      <c r="AA122" s="219">
        <v>4</v>
      </c>
      <c r="AB122" s="219">
        <v>0</v>
      </c>
      <c r="AC122" s="219">
        <v>0</v>
      </c>
      <c r="AD122" s="219">
        <v>0</v>
      </c>
      <c r="AE122" s="219">
        <v>0</v>
      </c>
      <c r="AF122" s="219">
        <v>0</v>
      </c>
      <c r="AG122" s="219">
        <v>0</v>
      </c>
      <c r="AH122" s="219">
        <v>0</v>
      </c>
      <c r="AI122" s="219">
        <v>0</v>
      </c>
      <c r="AJ122" s="219">
        <v>0</v>
      </c>
      <c r="AK122" s="219">
        <v>0</v>
      </c>
      <c r="AL122" s="219">
        <v>0</v>
      </c>
      <c r="AM122" s="219">
        <v>0</v>
      </c>
    </row>
    <row r="123" spans="1:39">
      <c r="A123" s="219" t="s">
        <v>521</v>
      </c>
      <c r="B123" s="219" t="s">
        <v>522</v>
      </c>
      <c r="C123" s="219" t="s">
        <v>520</v>
      </c>
      <c r="E123" s="256">
        <v>41048</v>
      </c>
      <c r="F123" s="256">
        <v>41049</v>
      </c>
      <c r="G123" s="257">
        <v>8000</v>
      </c>
      <c r="H123" s="219">
        <v>0</v>
      </c>
      <c r="I123" s="219">
        <v>0</v>
      </c>
      <c r="J123" s="219">
        <v>4</v>
      </c>
      <c r="K123" s="219">
        <v>0</v>
      </c>
      <c r="L123" s="219">
        <v>0</v>
      </c>
      <c r="M123" s="219">
        <v>0</v>
      </c>
      <c r="O123" s="219" t="s">
        <v>454</v>
      </c>
      <c r="P123" s="219">
        <v>0</v>
      </c>
      <c r="Q123" s="219">
        <v>0</v>
      </c>
      <c r="R123" s="219">
        <v>0</v>
      </c>
      <c r="S123" s="219">
        <v>0</v>
      </c>
      <c r="T123" s="219">
        <v>0</v>
      </c>
      <c r="U123" s="219">
        <v>0</v>
      </c>
      <c r="V123" s="219">
        <v>0</v>
      </c>
      <c r="W123" s="219">
        <v>0</v>
      </c>
      <c r="X123" s="219">
        <v>0</v>
      </c>
      <c r="Y123" s="219">
        <v>0</v>
      </c>
      <c r="Z123" s="219">
        <v>0</v>
      </c>
      <c r="AA123" s="219">
        <v>4</v>
      </c>
      <c r="AB123" s="219">
        <v>0</v>
      </c>
      <c r="AC123" s="219">
        <v>0</v>
      </c>
      <c r="AD123" s="219">
        <v>0</v>
      </c>
      <c r="AE123" s="219">
        <v>0</v>
      </c>
      <c r="AF123" s="219">
        <v>0</v>
      </c>
      <c r="AG123" s="219">
        <v>0</v>
      </c>
      <c r="AH123" s="219">
        <v>0</v>
      </c>
      <c r="AI123" s="219">
        <v>0</v>
      </c>
      <c r="AJ123" s="219">
        <v>0</v>
      </c>
      <c r="AK123" s="219">
        <v>0</v>
      </c>
      <c r="AL123" s="219">
        <v>0</v>
      </c>
      <c r="AM123" s="219">
        <v>0</v>
      </c>
    </row>
    <row r="124" spans="1:39">
      <c r="A124" s="219" t="s">
        <v>524</v>
      </c>
      <c r="B124" s="219" t="s">
        <v>525</v>
      </c>
      <c r="C124" s="219" t="s">
        <v>523</v>
      </c>
      <c r="E124" s="256">
        <v>41076</v>
      </c>
      <c r="F124" s="256">
        <v>41077</v>
      </c>
      <c r="G124" s="257">
        <v>24300</v>
      </c>
      <c r="H124" s="219">
        <v>0</v>
      </c>
      <c r="I124" s="219">
        <v>0</v>
      </c>
      <c r="J124" s="219">
        <v>4</v>
      </c>
      <c r="K124" s="219">
        <v>0</v>
      </c>
      <c r="L124" s="219">
        <v>0</v>
      </c>
      <c r="M124" s="219">
        <v>70</v>
      </c>
      <c r="O124" s="219" t="s">
        <v>454</v>
      </c>
      <c r="P124" s="219">
        <v>0</v>
      </c>
      <c r="Q124" s="219">
        <v>70</v>
      </c>
      <c r="R124" s="219">
        <v>0</v>
      </c>
      <c r="S124" s="219">
        <v>0</v>
      </c>
      <c r="T124" s="219">
        <v>0</v>
      </c>
      <c r="U124" s="219">
        <v>0</v>
      </c>
      <c r="V124" s="219">
        <v>0</v>
      </c>
      <c r="W124" s="219">
        <v>0</v>
      </c>
      <c r="X124" s="219">
        <v>0</v>
      </c>
      <c r="Y124" s="219">
        <v>0</v>
      </c>
      <c r="Z124" s="219">
        <v>0</v>
      </c>
      <c r="AA124" s="219">
        <v>4</v>
      </c>
      <c r="AB124" s="219">
        <v>0</v>
      </c>
      <c r="AC124" s="219">
        <v>0</v>
      </c>
      <c r="AD124" s="219">
        <v>0</v>
      </c>
      <c r="AE124" s="219">
        <v>0</v>
      </c>
      <c r="AF124" s="219">
        <v>0</v>
      </c>
      <c r="AG124" s="219">
        <v>0</v>
      </c>
      <c r="AH124" s="219">
        <v>0</v>
      </c>
      <c r="AI124" s="219">
        <v>0</v>
      </c>
      <c r="AJ124" s="219">
        <v>0</v>
      </c>
      <c r="AK124" s="219">
        <v>0</v>
      </c>
      <c r="AL124" s="219">
        <v>0</v>
      </c>
      <c r="AM124" s="219">
        <v>0</v>
      </c>
    </row>
    <row r="125" spans="1:39">
      <c r="A125" s="219" t="s">
        <v>527</v>
      </c>
      <c r="B125" s="219" t="s">
        <v>528</v>
      </c>
      <c r="C125" s="219" t="s">
        <v>526</v>
      </c>
      <c r="E125" s="256">
        <v>41167</v>
      </c>
      <c r="F125" s="256">
        <v>41168</v>
      </c>
      <c r="G125" s="257">
        <v>6000</v>
      </c>
      <c r="H125" s="219">
        <v>0</v>
      </c>
      <c r="I125" s="219">
        <v>0</v>
      </c>
      <c r="J125" s="219">
        <v>4</v>
      </c>
      <c r="K125" s="219">
        <v>0</v>
      </c>
      <c r="L125" s="219">
        <v>0</v>
      </c>
      <c r="M125" s="219">
        <v>0</v>
      </c>
      <c r="O125" s="219" t="s">
        <v>454</v>
      </c>
      <c r="P125" s="219">
        <v>0</v>
      </c>
      <c r="Q125" s="219">
        <v>0</v>
      </c>
      <c r="R125" s="219">
        <v>0</v>
      </c>
      <c r="S125" s="219">
        <v>0</v>
      </c>
      <c r="T125" s="219">
        <v>0</v>
      </c>
      <c r="U125" s="219">
        <v>0</v>
      </c>
      <c r="V125" s="219">
        <v>0</v>
      </c>
      <c r="W125" s="219">
        <v>0</v>
      </c>
      <c r="X125" s="219">
        <v>0</v>
      </c>
      <c r="Y125" s="219">
        <v>0</v>
      </c>
      <c r="Z125" s="219">
        <v>0</v>
      </c>
      <c r="AA125" s="219">
        <v>4</v>
      </c>
      <c r="AB125" s="219">
        <v>0</v>
      </c>
      <c r="AC125" s="219">
        <v>0</v>
      </c>
      <c r="AD125" s="219">
        <v>0</v>
      </c>
      <c r="AE125" s="219">
        <v>0</v>
      </c>
      <c r="AF125" s="219">
        <v>0</v>
      </c>
      <c r="AG125" s="219">
        <v>0</v>
      </c>
      <c r="AH125" s="219">
        <v>0</v>
      </c>
      <c r="AI125" s="219">
        <v>0</v>
      </c>
      <c r="AJ125" s="219">
        <v>0</v>
      </c>
      <c r="AK125" s="219">
        <v>0</v>
      </c>
      <c r="AL125" s="219">
        <v>0</v>
      </c>
      <c r="AM125" s="219">
        <v>0</v>
      </c>
    </row>
    <row r="126" spans="1:39">
      <c r="A126" s="219" t="s">
        <v>530</v>
      </c>
      <c r="B126" s="219" t="s">
        <v>531</v>
      </c>
      <c r="C126" s="219" t="s">
        <v>529</v>
      </c>
      <c r="E126" s="256">
        <v>41153</v>
      </c>
      <c r="F126" s="256">
        <v>41154</v>
      </c>
      <c r="G126" s="257">
        <v>9000</v>
      </c>
      <c r="H126" s="219">
        <v>0</v>
      </c>
      <c r="I126" s="219">
        <v>0</v>
      </c>
      <c r="J126" s="219">
        <v>4</v>
      </c>
      <c r="K126" s="219">
        <v>0</v>
      </c>
      <c r="L126" s="219">
        <v>0</v>
      </c>
      <c r="M126" s="219">
        <v>40</v>
      </c>
      <c r="O126" s="219" t="s">
        <v>454</v>
      </c>
      <c r="P126" s="219">
        <v>20</v>
      </c>
      <c r="Q126" s="219">
        <v>20</v>
      </c>
      <c r="R126" s="219">
        <v>0</v>
      </c>
      <c r="S126" s="219">
        <v>0</v>
      </c>
      <c r="T126" s="219">
        <v>0</v>
      </c>
      <c r="U126" s="219">
        <v>0</v>
      </c>
      <c r="V126" s="219">
        <v>0</v>
      </c>
      <c r="W126" s="219">
        <v>0</v>
      </c>
      <c r="X126" s="219">
        <v>0</v>
      </c>
      <c r="Y126" s="219">
        <v>0</v>
      </c>
      <c r="Z126" s="219">
        <v>0</v>
      </c>
      <c r="AA126" s="219">
        <v>4</v>
      </c>
      <c r="AB126" s="219">
        <v>0</v>
      </c>
      <c r="AC126" s="219">
        <v>0</v>
      </c>
      <c r="AD126" s="219">
        <v>0</v>
      </c>
      <c r="AE126" s="219">
        <v>0</v>
      </c>
      <c r="AF126" s="219">
        <v>0</v>
      </c>
      <c r="AG126" s="219">
        <v>0</v>
      </c>
      <c r="AH126" s="219">
        <v>0</v>
      </c>
      <c r="AI126" s="219">
        <v>0</v>
      </c>
      <c r="AJ126" s="219">
        <v>0</v>
      </c>
      <c r="AK126" s="219">
        <v>0</v>
      </c>
      <c r="AL126" s="219">
        <v>0</v>
      </c>
      <c r="AM126" s="219">
        <v>0</v>
      </c>
    </row>
    <row r="127" spans="1:39">
      <c r="A127" s="219" t="s">
        <v>533</v>
      </c>
      <c r="B127" s="219" t="s">
        <v>534</v>
      </c>
      <c r="C127" s="219" t="s">
        <v>532</v>
      </c>
      <c r="E127" s="256">
        <v>41188</v>
      </c>
      <c r="F127" s="256">
        <v>41189</v>
      </c>
      <c r="G127" s="257">
        <v>6000</v>
      </c>
      <c r="H127" s="219">
        <v>0</v>
      </c>
      <c r="I127" s="219">
        <v>0</v>
      </c>
      <c r="J127" s="219">
        <v>4</v>
      </c>
      <c r="K127" s="219">
        <v>0</v>
      </c>
      <c r="L127" s="219">
        <v>0</v>
      </c>
      <c r="M127" s="219">
        <v>0</v>
      </c>
      <c r="O127" s="219" t="s">
        <v>454</v>
      </c>
      <c r="P127" s="219">
        <v>0</v>
      </c>
      <c r="Q127" s="219">
        <v>0</v>
      </c>
      <c r="R127" s="219">
        <v>0</v>
      </c>
      <c r="S127" s="219">
        <v>0</v>
      </c>
      <c r="T127" s="219">
        <v>0</v>
      </c>
      <c r="U127" s="219">
        <v>0</v>
      </c>
      <c r="V127" s="219">
        <v>0</v>
      </c>
      <c r="W127" s="219">
        <v>0</v>
      </c>
      <c r="X127" s="219">
        <v>0</v>
      </c>
      <c r="Y127" s="219">
        <v>0</v>
      </c>
      <c r="Z127" s="219">
        <v>0</v>
      </c>
      <c r="AA127" s="219">
        <v>4</v>
      </c>
      <c r="AB127" s="219">
        <v>0</v>
      </c>
      <c r="AC127" s="219">
        <v>0</v>
      </c>
      <c r="AD127" s="219">
        <v>0</v>
      </c>
      <c r="AE127" s="219">
        <v>0</v>
      </c>
      <c r="AF127" s="219">
        <v>0</v>
      </c>
      <c r="AG127" s="219">
        <v>0</v>
      </c>
      <c r="AH127" s="219">
        <v>0</v>
      </c>
      <c r="AI127" s="219">
        <v>0</v>
      </c>
      <c r="AJ127" s="219">
        <v>0</v>
      </c>
      <c r="AK127" s="219">
        <v>0</v>
      </c>
      <c r="AL127" s="219">
        <v>0</v>
      </c>
      <c r="AM127" s="219">
        <v>0</v>
      </c>
    </row>
    <row r="128" spans="1:39">
      <c r="A128" s="219" t="s">
        <v>536</v>
      </c>
      <c r="B128" s="219" t="s">
        <v>537</v>
      </c>
      <c r="C128" s="219" t="s">
        <v>535</v>
      </c>
      <c r="E128" s="256">
        <v>41223</v>
      </c>
      <c r="F128" s="256">
        <v>41224</v>
      </c>
      <c r="G128" s="257">
        <v>6000</v>
      </c>
      <c r="H128" s="219">
        <v>0</v>
      </c>
      <c r="I128" s="219">
        <v>0</v>
      </c>
      <c r="J128" s="219">
        <v>4</v>
      </c>
      <c r="K128" s="219">
        <v>0</v>
      </c>
      <c r="L128" s="219">
        <v>0</v>
      </c>
      <c r="M128" s="219">
        <v>0</v>
      </c>
      <c r="O128" s="219" t="s">
        <v>454</v>
      </c>
      <c r="P128" s="219">
        <v>0</v>
      </c>
      <c r="Q128" s="219">
        <v>0</v>
      </c>
      <c r="R128" s="219">
        <v>0</v>
      </c>
      <c r="S128" s="219">
        <v>0</v>
      </c>
      <c r="T128" s="219">
        <v>0</v>
      </c>
      <c r="U128" s="219">
        <v>0</v>
      </c>
      <c r="V128" s="219">
        <v>0</v>
      </c>
      <c r="W128" s="219">
        <v>0</v>
      </c>
      <c r="X128" s="219">
        <v>0</v>
      </c>
      <c r="Y128" s="219">
        <v>0</v>
      </c>
      <c r="Z128" s="219">
        <v>0</v>
      </c>
      <c r="AA128" s="219">
        <v>4</v>
      </c>
      <c r="AB128" s="219">
        <v>0</v>
      </c>
      <c r="AC128" s="219">
        <v>0</v>
      </c>
      <c r="AD128" s="219">
        <v>0</v>
      </c>
      <c r="AE128" s="219">
        <v>0</v>
      </c>
      <c r="AF128" s="219">
        <v>0</v>
      </c>
      <c r="AG128" s="219">
        <v>0</v>
      </c>
      <c r="AH128" s="219">
        <v>0</v>
      </c>
      <c r="AI128" s="219">
        <v>0</v>
      </c>
      <c r="AJ128" s="219">
        <v>0</v>
      </c>
      <c r="AK128" s="219">
        <v>0</v>
      </c>
      <c r="AL128" s="219">
        <v>0</v>
      </c>
      <c r="AM128" s="219">
        <v>0</v>
      </c>
    </row>
    <row r="129" spans="1:39">
      <c r="A129" s="219" t="s">
        <v>539</v>
      </c>
      <c r="B129" s="219" t="s">
        <v>317</v>
      </c>
      <c r="C129" s="219" t="s">
        <v>538</v>
      </c>
      <c r="E129" s="256">
        <v>40985</v>
      </c>
      <c r="F129" s="256">
        <v>40986</v>
      </c>
      <c r="G129" s="257">
        <v>8000</v>
      </c>
      <c r="H129" s="219">
        <v>0</v>
      </c>
      <c r="I129" s="219">
        <v>0</v>
      </c>
      <c r="J129" s="219">
        <v>4</v>
      </c>
      <c r="K129" s="219">
        <v>0</v>
      </c>
      <c r="L129" s="219">
        <v>0</v>
      </c>
      <c r="M129" s="219">
        <v>6</v>
      </c>
      <c r="O129" s="219" t="s">
        <v>454</v>
      </c>
      <c r="P129" s="219">
        <v>0</v>
      </c>
      <c r="Q129" s="219">
        <v>6</v>
      </c>
      <c r="R129" s="219">
        <v>0</v>
      </c>
      <c r="S129" s="219">
        <v>0</v>
      </c>
      <c r="T129" s="219">
        <v>0</v>
      </c>
      <c r="U129" s="219">
        <v>0</v>
      </c>
      <c r="V129" s="219">
        <v>0</v>
      </c>
      <c r="W129" s="219">
        <v>0</v>
      </c>
      <c r="X129" s="219">
        <v>0</v>
      </c>
      <c r="Y129" s="219">
        <v>0</v>
      </c>
      <c r="Z129" s="219">
        <v>0</v>
      </c>
      <c r="AA129" s="219">
        <v>4</v>
      </c>
      <c r="AB129" s="219">
        <v>0</v>
      </c>
      <c r="AC129" s="219">
        <v>0</v>
      </c>
      <c r="AD129" s="219">
        <v>0</v>
      </c>
      <c r="AE129" s="219">
        <v>0</v>
      </c>
      <c r="AF129" s="219">
        <v>0</v>
      </c>
      <c r="AG129" s="219">
        <v>0</v>
      </c>
      <c r="AH129" s="219">
        <v>0</v>
      </c>
      <c r="AI129" s="219">
        <v>0</v>
      </c>
      <c r="AJ129" s="219">
        <v>0</v>
      </c>
      <c r="AK129" s="219">
        <v>0</v>
      </c>
      <c r="AL129" s="219">
        <v>0</v>
      </c>
      <c r="AM129" s="219">
        <v>0</v>
      </c>
    </row>
    <row r="130" spans="1:39">
      <c r="A130" s="219" t="s">
        <v>541</v>
      </c>
      <c r="B130" s="219" t="s">
        <v>542</v>
      </c>
      <c r="C130" s="219" t="s">
        <v>540</v>
      </c>
      <c r="E130" s="256">
        <v>41181</v>
      </c>
      <c r="F130" s="256">
        <v>41182</v>
      </c>
      <c r="G130" s="257">
        <v>3000</v>
      </c>
      <c r="H130" s="219">
        <v>0</v>
      </c>
      <c r="I130" s="219">
        <v>0</v>
      </c>
      <c r="J130" s="219">
        <v>4</v>
      </c>
      <c r="K130" s="219">
        <v>0</v>
      </c>
      <c r="L130" s="219">
        <v>0</v>
      </c>
      <c r="M130" s="219">
        <v>0</v>
      </c>
      <c r="O130" s="219" t="s">
        <v>454</v>
      </c>
      <c r="P130" s="219">
        <v>0</v>
      </c>
      <c r="Q130" s="219">
        <v>0</v>
      </c>
      <c r="R130" s="219">
        <v>0</v>
      </c>
      <c r="S130" s="219">
        <v>0</v>
      </c>
      <c r="T130" s="219">
        <v>0</v>
      </c>
      <c r="U130" s="219">
        <v>0</v>
      </c>
      <c r="V130" s="219">
        <v>0</v>
      </c>
      <c r="W130" s="219">
        <v>0</v>
      </c>
      <c r="X130" s="219">
        <v>0</v>
      </c>
      <c r="Y130" s="219">
        <v>0</v>
      </c>
      <c r="Z130" s="219">
        <v>0</v>
      </c>
      <c r="AA130" s="219">
        <v>4</v>
      </c>
      <c r="AB130" s="219">
        <v>0</v>
      </c>
      <c r="AC130" s="219">
        <v>0</v>
      </c>
      <c r="AD130" s="219">
        <v>0</v>
      </c>
      <c r="AE130" s="219">
        <v>0</v>
      </c>
      <c r="AF130" s="219">
        <v>0</v>
      </c>
      <c r="AG130" s="219">
        <v>0</v>
      </c>
      <c r="AH130" s="219">
        <v>0</v>
      </c>
      <c r="AI130" s="219">
        <v>0</v>
      </c>
      <c r="AJ130" s="219">
        <v>0</v>
      </c>
      <c r="AK130" s="219">
        <v>0</v>
      </c>
      <c r="AL130" s="219">
        <v>0</v>
      </c>
      <c r="AM130" s="219">
        <v>0</v>
      </c>
    </row>
    <row r="131" spans="1:39">
      <c r="A131" s="219" t="s">
        <v>544</v>
      </c>
      <c r="B131" s="219" t="s">
        <v>545</v>
      </c>
      <c r="C131" s="219" t="s">
        <v>543</v>
      </c>
      <c r="E131" s="256">
        <v>41202</v>
      </c>
      <c r="F131" s="256">
        <v>41203</v>
      </c>
      <c r="G131" s="257">
        <v>3000</v>
      </c>
      <c r="H131" s="219">
        <v>0</v>
      </c>
      <c r="I131" s="219">
        <v>0</v>
      </c>
      <c r="J131" s="219">
        <v>4</v>
      </c>
      <c r="K131" s="219">
        <v>0</v>
      </c>
      <c r="L131" s="219">
        <v>0</v>
      </c>
      <c r="M131" s="219">
        <v>0</v>
      </c>
      <c r="O131" s="219" t="s">
        <v>454</v>
      </c>
      <c r="P131" s="219">
        <v>0</v>
      </c>
      <c r="Q131" s="219">
        <v>0</v>
      </c>
      <c r="R131" s="219">
        <v>0</v>
      </c>
      <c r="S131" s="219">
        <v>0</v>
      </c>
      <c r="T131" s="219">
        <v>0</v>
      </c>
      <c r="U131" s="219">
        <v>0</v>
      </c>
      <c r="V131" s="219">
        <v>0</v>
      </c>
      <c r="W131" s="219">
        <v>0</v>
      </c>
      <c r="X131" s="219">
        <v>0</v>
      </c>
      <c r="Y131" s="219">
        <v>0</v>
      </c>
      <c r="Z131" s="219">
        <v>0</v>
      </c>
      <c r="AA131" s="219">
        <v>4</v>
      </c>
      <c r="AB131" s="219">
        <v>0</v>
      </c>
      <c r="AC131" s="219">
        <v>0</v>
      </c>
      <c r="AD131" s="219">
        <v>0</v>
      </c>
      <c r="AE131" s="219">
        <v>0</v>
      </c>
      <c r="AF131" s="219">
        <v>0</v>
      </c>
      <c r="AG131" s="219">
        <v>0</v>
      </c>
      <c r="AH131" s="219">
        <v>0</v>
      </c>
      <c r="AI131" s="219">
        <v>0</v>
      </c>
      <c r="AJ131" s="219">
        <v>0</v>
      </c>
      <c r="AK131" s="219">
        <v>0</v>
      </c>
      <c r="AL131" s="219">
        <v>0</v>
      </c>
      <c r="AM131" s="219">
        <v>0</v>
      </c>
    </row>
    <row r="132" spans="1:39">
      <c r="A132" s="219" t="s">
        <v>547</v>
      </c>
      <c r="B132" s="219" t="s">
        <v>548</v>
      </c>
      <c r="C132" s="219" t="s">
        <v>546</v>
      </c>
      <c r="E132" s="256">
        <v>41019</v>
      </c>
      <c r="F132" s="256">
        <v>41021</v>
      </c>
      <c r="G132" s="257">
        <v>4000</v>
      </c>
      <c r="H132" s="219">
        <v>0</v>
      </c>
      <c r="I132" s="219">
        <v>0</v>
      </c>
      <c r="J132" s="219">
        <v>4</v>
      </c>
      <c r="K132" s="219">
        <v>0</v>
      </c>
      <c r="L132" s="219">
        <v>0</v>
      </c>
      <c r="M132" s="219">
        <v>0</v>
      </c>
      <c r="O132" s="219" t="s">
        <v>454</v>
      </c>
      <c r="P132" s="219">
        <v>0</v>
      </c>
      <c r="Q132" s="219">
        <v>0</v>
      </c>
      <c r="R132" s="219">
        <v>0</v>
      </c>
      <c r="S132" s="219">
        <v>0</v>
      </c>
      <c r="T132" s="219">
        <v>0</v>
      </c>
      <c r="U132" s="219">
        <v>0</v>
      </c>
      <c r="V132" s="219">
        <v>0</v>
      </c>
      <c r="W132" s="219">
        <v>0</v>
      </c>
      <c r="X132" s="219">
        <v>0</v>
      </c>
      <c r="Y132" s="219">
        <v>0</v>
      </c>
      <c r="Z132" s="219">
        <v>0</v>
      </c>
      <c r="AA132" s="219">
        <v>4</v>
      </c>
      <c r="AB132" s="219">
        <v>0</v>
      </c>
      <c r="AC132" s="219">
        <v>0</v>
      </c>
      <c r="AD132" s="219">
        <v>0</v>
      </c>
      <c r="AE132" s="219">
        <v>0</v>
      </c>
      <c r="AF132" s="219">
        <v>0</v>
      </c>
      <c r="AG132" s="219">
        <v>0</v>
      </c>
      <c r="AH132" s="219">
        <v>0</v>
      </c>
      <c r="AI132" s="219">
        <v>0</v>
      </c>
      <c r="AJ132" s="219">
        <v>0</v>
      </c>
      <c r="AK132" s="219">
        <v>0</v>
      </c>
      <c r="AL132" s="219">
        <v>0</v>
      </c>
      <c r="AM132" s="219">
        <v>0</v>
      </c>
    </row>
    <row r="133" spans="1:39">
      <c r="A133" s="219" t="s">
        <v>550</v>
      </c>
      <c r="B133" s="219" t="s">
        <v>551</v>
      </c>
      <c r="C133" s="219" t="s">
        <v>549</v>
      </c>
      <c r="E133" s="256">
        <v>41054</v>
      </c>
      <c r="F133" s="256">
        <v>41056</v>
      </c>
      <c r="G133" s="257">
        <v>4000</v>
      </c>
      <c r="H133" s="219">
        <v>0</v>
      </c>
      <c r="I133" s="219">
        <v>0</v>
      </c>
      <c r="J133" s="219">
        <v>4</v>
      </c>
      <c r="K133" s="219">
        <v>0</v>
      </c>
      <c r="L133" s="219">
        <v>0</v>
      </c>
      <c r="M133" s="219">
        <v>0</v>
      </c>
      <c r="O133" s="219" t="s">
        <v>454</v>
      </c>
      <c r="P133" s="219">
        <v>0</v>
      </c>
      <c r="Q133" s="219">
        <v>0</v>
      </c>
      <c r="R133" s="219">
        <v>0</v>
      </c>
      <c r="S133" s="219">
        <v>0</v>
      </c>
      <c r="T133" s="219">
        <v>0</v>
      </c>
      <c r="U133" s="219">
        <v>0</v>
      </c>
      <c r="V133" s="219">
        <v>0</v>
      </c>
      <c r="W133" s="219">
        <v>0</v>
      </c>
      <c r="X133" s="219">
        <v>0</v>
      </c>
      <c r="Y133" s="219">
        <v>0</v>
      </c>
      <c r="Z133" s="219">
        <v>0</v>
      </c>
      <c r="AA133" s="219">
        <v>4</v>
      </c>
      <c r="AB133" s="219">
        <v>0</v>
      </c>
      <c r="AC133" s="219">
        <v>0</v>
      </c>
      <c r="AD133" s="219">
        <v>0</v>
      </c>
      <c r="AE133" s="219">
        <v>0</v>
      </c>
      <c r="AF133" s="219">
        <v>0</v>
      </c>
      <c r="AG133" s="219">
        <v>0</v>
      </c>
      <c r="AH133" s="219">
        <v>0</v>
      </c>
      <c r="AI133" s="219">
        <v>0</v>
      </c>
      <c r="AJ133" s="219">
        <v>0</v>
      </c>
      <c r="AK133" s="219">
        <v>0</v>
      </c>
      <c r="AL133" s="219">
        <v>0</v>
      </c>
      <c r="AM133" s="219">
        <v>0</v>
      </c>
    </row>
    <row r="134" spans="1:39">
      <c r="A134" s="219" t="s">
        <v>553</v>
      </c>
      <c r="B134" s="219" t="s">
        <v>554</v>
      </c>
      <c r="C134" s="219" t="s">
        <v>552</v>
      </c>
      <c r="E134" s="256">
        <v>41089</v>
      </c>
      <c r="F134" s="256">
        <v>41091</v>
      </c>
      <c r="G134" s="257">
        <v>6000</v>
      </c>
      <c r="H134" s="219">
        <v>0</v>
      </c>
      <c r="I134" s="219">
        <v>0</v>
      </c>
      <c r="J134" s="219">
        <v>4</v>
      </c>
      <c r="K134" s="219">
        <v>0</v>
      </c>
      <c r="L134" s="219">
        <v>0</v>
      </c>
      <c r="M134" s="219">
        <v>0</v>
      </c>
      <c r="O134" s="219" t="s">
        <v>454</v>
      </c>
      <c r="P134" s="219">
        <v>0</v>
      </c>
      <c r="Q134" s="219">
        <v>0</v>
      </c>
      <c r="R134" s="219">
        <v>0</v>
      </c>
      <c r="S134" s="219">
        <v>0</v>
      </c>
      <c r="T134" s="219">
        <v>0</v>
      </c>
      <c r="U134" s="219">
        <v>0</v>
      </c>
      <c r="V134" s="219">
        <v>0</v>
      </c>
      <c r="W134" s="219">
        <v>0</v>
      </c>
      <c r="X134" s="219">
        <v>0</v>
      </c>
      <c r="Y134" s="219">
        <v>0</v>
      </c>
      <c r="Z134" s="219">
        <v>0</v>
      </c>
      <c r="AA134" s="219">
        <v>4</v>
      </c>
      <c r="AB134" s="219">
        <v>0</v>
      </c>
      <c r="AC134" s="219">
        <v>0</v>
      </c>
      <c r="AD134" s="219">
        <v>0</v>
      </c>
      <c r="AE134" s="219">
        <v>0</v>
      </c>
      <c r="AF134" s="219">
        <v>0</v>
      </c>
      <c r="AG134" s="219">
        <v>0</v>
      </c>
      <c r="AH134" s="219">
        <v>0</v>
      </c>
      <c r="AI134" s="219">
        <v>0</v>
      </c>
      <c r="AJ134" s="219">
        <v>0</v>
      </c>
      <c r="AK134" s="219">
        <v>0</v>
      </c>
      <c r="AL134" s="219">
        <v>0</v>
      </c>
      <c r="AM134" s="219">
        <v>0</v>
      </c>
    </row>
    <row r="135" spans="1:39">
      <c r="A135" s="219" t="s">
        <v>556</v>
      </c>
      <c r="B135" s="219" t="s">
        <v>557</v>
      </c>
      <c r="C135" s="219" t="s">
        <v>555</v>
      </c>
      <c r="E135" s="256">
        <v>41104</v>
      </c>
      <c r="F135" s="256">
        <v>41105</v>
      </c>
      <c r="G135" s="257">
        <v>7000</v>
      </c>
      <c r="H135" s="219">
        <v>0</v>
      </c>
      <c r="I135" s="219">
        <v>0</v>
      </c>
      <c r="J135" s="219">
        <v>4</v>
      </c>
      <c r="K135" s="219">
        <v>0</v>
      </c>
      <c r="L135" s="219">
        <v>0</v>
      </c>
      <c r="M135" s="219">
        <v>0</v>
      </c>
      <c r="O135" s="219" t="s">
        <v>454</v>
      </c>
      <c r="P135" s="219">
        <v>0</v>
      </c>
      <c r="Q135" s="219">
        <v>0</v>
      </c>
      <c r="R135" s="219">
        <v>0</v>
      </c>
      <c r="S135" s="219">
        <v>0</v>
      </c>
      <c r="T135" s="219">
        <v>0</v>
      </c>
      <c r="U135" s="219">
        <v>0</v>
      </c>
      <c r="V135" s="219">
        <v>0</v>
      </c>
      <c r="W135" s="219">
        <v>0</v>
      </c>
      <c r="X135" s="219">
        <v>0</v>
      </c>
      <c r="Y135" s="219">
        <v>0</v>
      </c>
      <c r="Z135" s="219">
        <v>0</v>
      </c>
      <c r="AA135" s="219">
        <v>4</v>
      </c>
      <c r="AB135" s="219">
        <v>0</v>
      </c>
      <c r="AC135" s="219">
        <v>0</v>
      </c>
      <c r="AD135" s="219">
        <v>0</v>
      </c>
      <c r="AE135" s="219">
        <v>0</v>
      </c>
      <c r="AF135" s="219">
        <v>0</v>
      </c>
      <c r="AG135" s="219">
        <v>0</v>
      </c>
      <c r="AH135" s="219">
        <v>0</v>
      </c>
      <c r="AI135" s="219">
        <v>0</v>
      </c>
      <c r="AJ135" s="219">
        <v>0</v>
      </c>
      <c r="AK135" s="219">
        <v>0</v>
      </c>
      <c r="AL135" s="219">
        <v>0</v>
      </c>
      <c r="AM135" s="219">
        <v>0</v>
      </c>
    </row>
    <row r="136" spans="1:39">
      <c r="A136" s="219" t="s">
        <v>559</v>
      </c>
      <c r="B136" s="219" t="s">
        <v>560</v>
      </c>
      <c r="C136" s="219" t="s">
        <v>558</v>
      </c>
      <c r="E136" s="256">
        <v>41230</v>
      </c>
      <c r="F136" s="256">
        <v>41231</v>
      </c>
      <c r="G136" s="257">
        <v>8000</v>
      </c>
      <c r="H136" s="219">
        <v>0</v>
      </c>
      <c r="I136" s="219">
        <v>0</v>
      </c>
      <c r="J136" s="219">
        <v>4</v>
      </c>
      <c r="K136" s="219">
        <v>0</v>
      </c>
      <c r="L136" s="219">
        <v>0</v>
      </c>
      <c r="M136" s="219">
        <v>0</v>
      </c>
      <c r="O136" s="219" t="s">
        <v>454</v>
      </c>
      <c r="P136" s="219">
        <v>0</v>
      </c>
      <c r="Q136" s="219">
        <v>0</v>
      </c>
      <c r="R136" s="219">
        <v>0</v>
      </c>
      <c r="S136" s="219">
        <v>0</v>
      </c>
      <c r="T136" s="219">
        <v>0</v>
      </c>
      <c r="U136" s="219">
        <v>0</v>
      </c>
      <c r="V136" s="219">
        <v>0</v>
      </c>
      <c r="W136" s="219">
        <v>0</v>
      </c>
      <c r="X136" s="219">
        <v>0</v>
      </c>
      <c r="Y136" s="219">
        <v>0</v>
      </c>
      <c r="Z136" s="219">
        <v>0</v>
      </c>
      <c r="AA136" s="219">
        <v>4</v>
      </c>
      <c r="AB136" s="219">
        <v>0</v>
      </c>
      <c r="AC136" s="219">
        <v>0</v>
      </c>
      <c r="AD136" s="219">
        <v>0</v>
      </c>
      <c r="AE136" s="219">
        <v>0</v>
      </c>
      <c r="AF136" s="219">
        <v>0</v>
      </c>
      <c r="AG136" s="219">
        <v>0</v>
      </c>
      <c r="AH136" s="219">
        <v>0</v>
      </c>
      <c r="AI136" s="219">
        <v>0</v>
      </c>
      <c r="AJ136" s="219">
        <v>0</v>
      </c>
      <c r="AK136" s="219">
        <v>0</v>
      </c>
      <c r="AL136" s="219">
        <v>0</v>
      </c>
      <c r="AM136" s="219">
        <v>0</v>
      </c>
    </row>
    <row r="137" spans="1:39">
      <c r="A137" s="219" t="s">
        <v>562</v>
      </c>
      <c r="B137" s="219" t="s">
        <v>95</v>
      </c>
      <c r="C137" s="219" t="s">
        <v>561</v>
      </c>
      <c r="E137" s="256">
        <v>40909</v>
      </c>
      <c r="F137" s="256">
        <v>40912</v>
      </c>
      <c r="G137" s="257">
        <v>5000</v>
      </c>
      <c r="H137" s="219">
        <v>0</v>
      </c>
      <c r="I137" s="219">
        <v>0</v>
      </c>
      <c r="J137" s="219">
        <v>2</v>
      </c>
      <c r="K137" s="219">
        <v>0</v>
      </c>
      <c r="L137" s="219">
        <v>0</v>
      </c>
      <c r="M137" s="219">
        <v>6</v>
      </c>
      <c r="O137" s="219" t="s">
        <v>454</v>
      </c>
      <c r="P137" s="219">
        <v>0</v>
      </c>
      <c r="Q137" s="219">
        <v>6</v>
      </c>
      <c r="R137" s="219">
        <v>0</v>
      </c>
      <c r="S137" s="219">
        <v>0</v>
      </c>
      <c r="T137" s="219">
        <v>0</v>
      </c>
      <c r="U137" s="219">
        <v>0</v>
      </c>
      <c r="V137" s="219">
        <v>0</v>
      </c>
      <c r="W137" s="219">
        <v>0</v>
      </c>
      <c r="X137" s="219">
        <v>0</v>
      </c>
      <c r="Y137" s="219">
        <v>0</v>
      </c>
      <c r="Z137" s="219">
        <v>0</v>
      </c>
      <c r="AA137" s="219">
        <v>2</v>
      </c>
      <c r="AB137" s="219">
        <v>0</v>
      </c>
      <c r="AC137" s="219">
        <v>0</v>
      </c>
      <c r="AD137" s="219">
        <v>0</v>
      </c>
      <c r="AE137" s="219">
        <v>0</v>
      </c>
      <c r="AF137" s="219">
        <v>0</v>
      </c>
      <c r="AG137" s="219">
        <v>0</v>
      </c>
      <c r="AH137" s="219">
        <v>0</v>
      </c>
      <c r="AI137" s="219">
        <v>0</v>
      </c>
      <c r="AJ137" s="219">
        <v>0</v>
      </c>
      <c r="AK137" s="219">
        <v>0</v>
      </c>
      <c r="AL137" s="219">
        <v>0</v>
      </c>
      <c r="AM137" s="219">
        <v>0</v>
      </c>
    </row>
    <row r="138" spans="1:39">
      <c r="A138" s="219" t="s">
        <v>564</v>
      </c>
      <c r="B138" s="219" t="s">
        <v>95</v>
      </c>
      <c r="C138" s="219" t="s">
        <v>563</v>
      </c>
      <c r="E138" s="256">
        <v>40909</v>
      </c>
      <c r="F138" s="256">
        <v>40912</v>
      </c>
      <c r="G138" s="257">
        <v>4000</v>
      </c>
      <c r="H138" s="219">
        <v>0</v>
      </c>
      <c r="I138" s="219">
        <v>0</v>
      </c>
      <c r="J138" s="219">
        <v>4</v>
      </c>
      <c r="K138" s="219">
        <v>0</v>
      </c>
      <c r="L138" s="219">
        <v>0</v>
      </c>
      <c r="M138" s="219">
        <v>0</v>
      </c>
      <c r="O138" s="219" t="s">
        <v>454</v>
      </c>
      <c r="P138" s="219">
        <v>0</v>
      </c>
      <c r="Q138" s="219">
        <v>0</v>
      </c>
      <c r="R138" s="219">
        <v>0</v>
      </c>
      <c r="S138" s="219">
        <v>0</v>
      </c>
      <c r="T138" s="219">
        <v>0</v>
      </c>
      <c r="U138" s="219">
        <v>0</v>
      </c>
      <c r="V138" s="219">
        <v>0</v>
      </c>
      <c r="W138" s="219">
        <v>0</v>
      </c>
      <c r="X138" s="219">
        <v>0</v>
      </c>
      <c r="Y138" s="219">
        <v>0</v>
      </c>
      <c r="Z138" s="219">
        <v>0</v>
      </c>
      <c r="AA138" s="219">
        <v>4</v>
      </c>
      <c r="AB138" s="219">
        <v>0</v>
      </c>
      <c r="AC138" s="219">
        <v>0</v>
      </c>
      <c r="AD138" s="219">
        <v>0</v>
      </c>
      <c r="AE138" s="219">
        <v>0</v>
      </c>
      <c r="AF138" s="219">
        <v>0</v>
      </c>
      <c r="AG138" s="219">
        <v>0</v>
      </c>
      <c r="AH138" s="219">
        <v>0</v>
      </c>
      <c r="AI138" s="219">
        <v>0</v>
      </c>
      <c r="AJ138" s="219">
        <v>0</v>
      </c>
      <c r="AK138" s="219">
        <v>0</v>
      </c>
      <c r="AL138" s="219">
        <v>0</v>
      </c>
      <c r="AM138" s="219">
        <v>0</v>
      </c>
    </row>
    <row r="139" spans="1:39">
      <c r="A139" s="219" t="s">
        <v>566</v>
      </c>
      <c r="B139" s="219" t="s">
        <v>412</v>
      </c>
      <c r="C139" s="219" t="s">
        <v>565</v>
      </c>
      <c r="E139" s="256">
        <v>40909</v>
      </c>
      <c r="F139" s="256">
        <v>41274</v>
      </c>
      <c r="G139" s="257">
        <v>90000</v>
      </c>
      <c r="H139" s="219">
        <v>0</v>
      </c>
      <c r="I139" s="219">
        <v>0</v>
      </c>
      <c r="J139" s="219">
        <v>60</v>
      </c>
      <c r="K139" s="219">
        <v>0</v>
      </c>
      <c r="L139" s="219">
        <v>0</v>
      </c>
      <c r="M139" s="219">
        <v>0</v>
      </c>
      <c r="O139" s="219" t="s">
        <v>454</v>
      </c>
      <c r="P139" s="219">
        <v>0</v>
      </c>
      <c r="Q139" s="219">
        <v>0</v>
      </c>
      <c r="R139" s="219">
        <v>0</v>
      </c>
      <c r="S139" s="219">
        <v>0</v>
      </c>
      <c r="T139" s="219">
        <v>0</v>
      </c>
      <c r="U139" s="219">
        <v>0</v>
      </c>
      <c r="V139" s="219">
        <v>0</v>
      </c>
      <c r="W139" s="219">
        <v>0</v>
      </c>
      <c r="X139" s="219">
        <v>0</v>
      </c>
      <c r="Y139" s="219">
        <v>0</v>
      </c>
      <c r="Z139" s="219">
        <v>10</v>
      </c>
      <c r="AA139" s="219">
        <v>50</v>
      </c>
      <c r="AB139" s="219">
        <v>0</v>
      </c>
      <c r="AC139" s="219">
        <v>0</v>
      </c>
      <c r="AD139" s="219">
        <v>0</v>
      </c>
      <c r="AE139" s="219">
        <v>0</v>
      </c>
      <c r="AF139" s="219">
        <v>0</v>
      </c>
      <c r="AG139" s="219">
        <v>0</v>
      </c>
      <c r="AH139" s="219">
        <v>0</v>
      </c>
      <c r="AI139" s="219">
        <v>0</v>
      </c>
      <c r="AJ139" s="219">
        <v>0</v>
      </c>
      <c r="AK139" s="219">
        <v>0</v>
      </c>
      <c r="AL139" s="219">
        <v>0</v>
      </c>
      <c r="AM139" s="219">
        <v>0</v>
      </c>
    </row>
    <row r="140" spans="1:39">
      <c r="A140" s="219" t="s">
        <v>568</v>
      </c>
      <c r="B140" s="219" t="s">
        <v>95</v>
      </c>
      <c r="C140" s="219" t="s">
        <v>567</v>
      </c>
      <c r="E140" s="256">
        <v>40909</v>
      </c>
      <c r="F140" s="256">
        <v>41274</v>
      </c>
      <c r="G140" s="257">
        <v>8000</v>
      </c>
      <c r="H140" s="219">
        <v>0</v>
      </c>
      <c r="I140" s="219">
        <v>0</v>
      </c>
      <c r="J140" s="219">
        <v>1</v>
      </c>
      <c r="K140" s="219">
        <v>0</v>
      </c>
      <c r="L140" s="219">
        <v>0</v>
      </c>
      <c r="M140" s="219">
        <v>6</v>
      </c>
      <c r="O140" s="219" t="s">
        <v>454</v>
      </c>
      <c r="P140" s="219">
        <v>3</v>
      </c>
      <c r="Q140" s="219">
        <v>3</v>
      </c>
      <c r="R140" s="219">
        <v>0</v>
      </c>
      <c r="S140" s="219">
        <v>0</v>
      </c>
      <c r="T140" s="219">
        <v>0</v>
      </c>
      <c r="U140" s="219">
        <v>0</v>
      </c>
      <c r="V140" s="219">
        <v>0</v>
      </c>
      <c r="W140" s="219">
        <v>0</v>
      </c>
      <c r="X140" s="219">
        <v>0</v>
      </c>
      <c r="Y140" s="219">
        <v>0</v>
      </c>
      <c r="Z140" s="219">
        <v>1</v>
      </c>
      <c r="AA140" s="219">
        <v>0</v>
      </c>
      <c r="AB140" s="219">
        <v>0</v>
      </c>
      <c r="AC140" s="219">
        <v>0</v>
      </c>
      <c r="AD140" s="219">
        <v>0</v>
      </c>
      <c r="AE140" s="219">
        <v>0</v>
      </c>
      <c r="AF140" s="219">
        <v>0</v>
      </c>
      <c r="AG140" s="219">
        <v>0</v>
      </c>
      <c r="AH140" s="219">
        <v>0</v>
      </c>
      <c r="AI140" s="219">
        <v>0</v>
      </c>
      <c r="AJ140" s="219">
        <v>0</v>
      </c>
      <c r="AK140" s="219">
        <v>0</v>
      </c>
      <c r="AL140" s="219">
        <v>0</v>
      </c>
      <c r="AM140" s="219">
        <v>0</v>
      </c>
    </row>
    <row r="141" spans="1:39">
      <c r="A141" s="219" t="s">
        <v>570</v>
      </c>
      <c r="B141" s="219" t="s">
        <v>571</v>
      </c>
      <c r="C141" s="219" t="s">
        <v>569</v>
      </c>
      <c r="E141" s="256">
        <v>41156</v>
      </c>
      <c r="F141" s="256">
        <v>41159</v>
      </c>
      <c r="G141" s="257">
        <v>26000</v>
      </c>
      <c r="H141" s="219">
        <v>0</v>
      </c>
      <c r="I141" s="219">
        <v>0</v>
      </c>
      <c r="J141" s="219">
        <v>2</v>
      </c>
      <c r="K141" s="219">
        <v>0</v>
      </c>
      <c r="L141" s="219">
        <v>0</v>
      </c>
      <c r="M141" s="219">
        <v>32</v>
      </c>
      <c r="O141" s="219" t="s">
        <v>454</v>
      </c>
      <c r="P141" s="219">
        <v>32</v>
      </c>
      <c r="Q141" s="219">
        <v>0</v>
      </c>
      <c r="R141" s="219">
        <v>0</v>
      </c>
      <c r="S141" s="219">
        <v>0</v>
      </c>
      <c r="T141" s="219">
        <v>0</v>
      </c>
      <c r="U141" s="219">
        <v>0</v>
      </c>
      <c r="V141" s="219">
        <v>0</v>
      </c>
      <c r="W141" s="219">
        <v>0</v>
      </c>
      <c r="X141" s="219">
        <v>0</v>
      </c>
      <c r="Y141" s="219">
        <v>0</v>
      </c>
      <c r="Z141" s="219">
        <v>2</v>
      </c>
      <c r="AA141" s="219">
        <v>0</v>
      </c>
      <c r="AB141" s="219">
        <v>0</v>
      </c>
      <c r="AC141" s="219">
        <v>0</v>
      </c>
      <c r="AD141" s="219">
        <v>0</v>
      </c>
      <c r="AE141" s="219">
        <v>0</v>
      </c>
      <c r="AF141" s="219">
        <v>0</v>
      </c>
      <c r="AG141" s="219">
        <v>0</v>
      </c>
      <c r="AH141" s="219">
        <v>0</v>
      </c>
      <c r="AI141" s="219">
        <v>0</v>
      </c>
      <c r="AJ141" s="219">
        <v>0</v>
      </c>
      <c r="AK141" s="219">
        <v>0</v>
      </c>
      <c r="AL141" s="219">
        <v>0</v>
      </c>
      <c r="AM141" s="219">
        <v>0</v>
      </c>
    </row>
    <row r="142" spans="1:39">
      <c r="A142" s="219" t="s">
        <v>573</v>
      </c>
      <c r="B142" s="219" t="s">
        <v>95</v>
      </c>
      <c r="C142" s="219" t="s">
        <v>572</v>
      </c>
      <c r="E142" s="256">
        <v>40909</v>
      </c>
      <c r="F142" s="256">
        <v>40912</v>
      </c>
      <c r="G142" s="257">
        <v>65000</v>
      </c>
      <c r="H142" s="219">
        <v>0</v>
      </c>
      <c r="I142" s="219">
        <v>0</v>
      </c>
      <c r="J142" s="219">
        <v>2</v>
      </c>
      <c r="K142" s="219">
        <v>0</v>
      </c>
      <c r="L142" s="219">
        <v>0</v>
      </c>
      <c r="M142" s="219">
        <v>40</v>
      </c>
      <c r="O142" s="219" t="s">
        <v>454</v>
      </c>
      <c r="P142" s="219">
        <v>0</v>
      </c>
      <c r="Q142" s="219">
        <v>40</v>
      </c>
      <c r="R142" s="219">
        <v>0</v>
      </c>
      <c r="S142" s="219">
        <v>0</v>
      </c>
      <c r="T142" s="219">
        <v>0</v>
      </c>
      <c r="U142" s="219">
        <v>0</v>
      </c>
      <c r="V142" s="219">
        <v>0</v>
      </c>
      <c r="W142" s="219">
        <v>0</v>
      </c>
      <c r="X142" s="219">
        <v>0</v>
      </c>
      <c r="Y142" s="219">
        <v>0</v>
      </c>
      <c r="Z142" s="219">
        <v>0</v>
      </c>
      <c r="AA142" s="219">
        <v>2</v>
      </c>
      <c r="AB142" s="219">
        <v>0</v>
      </c>
      <c r="AC142" s="219">
        <v>0</v>
      </c>
      <c r="AD142" s="219">
        <v>0</v>
      </c>
      <c r="AE142" s="219">
        <v>0</v>
      </c>
      <c r="AF142" s="219">
        <v>0</v>
      </c>
      <c r="AG142" s="219">
        <v>0</v>
      </c>
      <c r="AH142" s="219">
        <v>0</v>
      </c>
      <c r="AI142" s="219">
        <v>0</v>
      </c>
      <c r="AJ142" s="219">
        <v>0</v>
      </c>
      <c r="AK142" s="219">
        <v>0</v>
      </c>
      <c r="AL142" s="219">
        <v>0</v>
      </c>
      <c r="AM142" s="219">
        <v>0</v>
      </c>
    </row>
    <row r="143" spans="1:39">
      <c r="A143" s="219" t="s">
        <v>575</v>
      </c>
      <c r="B143" s="219" t="s">
        <v>95</v>
      </c>
      <c r="C143" s="219" t="s">
        <v>574</v>
      </c>
      <c r="E143" s="256">
        <v>40909</v>
      </c>
      <c r="F143" s="256">
        <v>40912</v>
      </c>
      <c r="G143" s="257">
        <v>43000</v>
      </c>
      <c r="H143" s="219">
        <v>0</v>
      </c>
      <c r="I143" s="219">
        <v>0</v>
      </c>
      <c r="J143" s="219">
        <v>2</v>
      </c>
      <c r="K143" s="219">
        <v>0</v>
      </c>
      <c r="L143" s="219">
        <v>0</v>
      </c>
      <c r="M143" s="219">
        <v>25</v>
      </c>
      <c r="O143" s="219" t="s">
        <v>454</v>
      </c>
      <c r="P143" s="219">
        <v>25</v>
      </c>
      <c r="Q143" s="219">
        <v>0</v>
      </c>
      <c r="R143" s="219">
        <v>0</v>
      </c>
      <c r="S143" s="219">
        <v>0</v>
      </c>
      <c r="T143" s="219">
        <v>0</v>
      </c>
      <c r="U143" s="219">
        <v>0</v>
      </c>
      <c r="V143" s="219">
        <v>0</v>
      </c>
      <c r="W143" s="219">
        <v>0</v>
      </c>
      <c r="X143" s="219">
        <v>0</v>
      </c>
      <c r="Y143" s="219">
        <v>0</v>
      </c>
      <c r="Z143" s="219">
        <v>0</v>
      </c>
      <c r="AA143" s="219">
        <v>2</v>
      </c>
      <c r="AB143" s="219">
        <v>0</v>
      </c>
      <c r="AC143" s="219">
        <v>0</v>
      </c>
      <c r="AD143" s="219">
        <v>0</v>
      </c>
      <c r="AE143" s="219">
        <v>0</v>
      </c>
      <c r="AF143" s="219">
        <v>0</v>
      </c>
      <c r="AG143" s="219">
        <v>0</v>
      </c>
      <c r="AH143" s="219">
        <v>0</v>
      </c>
      <c r="AI143" s="219">
        <v>0</v>
      </c>
      <c r="AJ143" s="219">
        <v>0</v>
      </c>
      <c r="AK143" s="219">
        <v>0</v>
      </c>
      <c r="AL143" s="219">
        <v>0</v>
      </c>
      <c r="AM143" s="219">
        <v>0</v>
      </c>
    </row>
    <row r="144" spans="1:39">
      <c r="A144" s="219" t="s">
        <v>577</v>
      </c>
      <c r="B144" s="219" t="s">
        <v>95</v>
      </c>
      <c r="C144" s="219" t="s">
        <v>576</v>
      </c>
      <c r="E144" s="256">
        <v>40909</v>
      </c>
      <c r="F144" s="256">
        <v>41274</v>
      </c>
      <c r="G144" s="257">
        <v>15000</v>
      </c>
      <c r="H144" s="219">
        <v>0</v>
      </c>
      <c r="I144" s="219">
        <v>0</v>
      </c>
      <c r="J144" s="219">
        <v>12</v>
      </c>
      <c r="K144" s="219">
        <v>0</v>
      </c>
      <c r="L144" s="219">
        <v>0</v>
      </c>
      <c r="M144" s="219">
        <v>0</v>
      </c>
      <c r="O144" s="219" t="s">
        <v>454</v>
      </c>
      <c r="P144" s="219">
        <v>0</v>
      </c>
      <c r="Q144" s="219">
        <v>0</v>
      </c>
      <c r="R144" s="219">
        <v>0</v>
      </c>
      <c r="S144" s="219">
        <v>0</v>
      </c>
      <c r="T144" s="219">
        <v>0</v>
      </c>
      <c r="U144" s="219">
        <v>0</v>
      </c>
      <c r="V144" s="219">
        <v>0</v>
      </c>
      <c r="W144" s="219">
        <v>0</v>
      </c>
      <c r="X144" s="219">
        <v>0</v>
      </c>
      <c r="Y144" s="219">
        <v>0</v>
      </c>
      <c r="Z144" s="219">
        <v>2</v>
      </c>
      <c r="AA144" s="219">
        <v>10</v>
      </c>
      <c r="AB144" s="219">
        <v>0</v>
      </c>
      <c r="AC144" s="219">
        <v>0</v>
      </c>
      <c r="AD144" s="219">
        <v>0</v>
      </c>
      <c r="AE144" s="219">
        <v>0</v>
      </c>
      <c r="AF144" s="219">
        <v>0</v>
      </c>
      <c r="AG144" s="219">
        <v>0</v>
      </c>
      <c r="AH144" s="219">
        <v>0</v>
      </c>
      <c r="AI144" s="219">
        <v>0</v>
      </c>
      <c r="AJ144" s="219">
        <v>0</v>
      </c>
      <c r="AK144" s="219">
        <v>0</v>
      </c>
      <c r="AL144" s="219">
        <v>0</v>
      </c>
      <c r="AM144" s="219">
        <v>0</v>
      </c>
    </row>
    <row r="145" spans="1:39">
      <c r="A145" s="219" t="s">
        <v>579</v>
      </c>
      <c r="B145" s="219" t="s">
        <v>95</v>
      </c>
      <c r="C145" s="219" t="s">
        <v>578</v>
      </c>
      <c r="E145" s="256">
        <v>40909</v>
      </c>
      <c r="F145" s="256">
        <v>41274</v>
      </c>
      <c r="G145" s="257">
        <v>19000</v>
      </c>
      <c r="H145" s="219">
        <v>4</v>
      </c>
      <c r="I145" s="219">
        <v>0</v>
      </c>
      <c r="J145" s="219">
        <v>2</v>
      </c>
      <c r="K145" s="219">
        <v>0</v>
      </c>
      <c r="L145" s="219">
        <v>0</v>
      </c>
      <c r="M145" s="219">
        <v>10</v>
      </c>
      <c r="O145" s="219" t="s">
        <v>454</v>
      </c>
      <c r="P145" s="219">
        <v>0</v>
      </c>
      <c r="Q145" s="219">
        <v>10</v>
      </c>
      <c r="R145" s="219">
        <v>0</v>
      </c>
      <c r="S145" s="219">
        <v>4</v>
      </c>
      <c r="T145" s="219">
        <v>0</v>
      </c>
      <c r="U145" s="219">
        <v>0</v>
      </c>
      <c r="V145" s="219">
        <v>0</v>
      </c>
      <c r="W145" s="219">
        <v>0</v>
      </c>
      <c r="X145" s="219">
        <v>0</v>
      </c>
      <c r="Y145" s="219">
        <v>0</v>
      </c>
      <c r="Z145" s="219">
        <v>0</v>
      </c>
      <c r="AA145" s="219">
        <v>2</v>
      </c>
      <c r="AB145" s="219">
        <v>0</v>
      </c>
      <c r="AC145" s="219">
        <v>0</v>
      </c>
      <c r="AD145" s="219">
        <v>0</v>
      </c>
      <c r="AE145" s="219">
        <v>0</v>
      </c>
      <c r="AF145" s="219">
        <v>0</v>
      </c>
      <c r="AG145" s="219">
        <v>0</v>
      </c>
      <c r="AH145" s="219">
        <v>0</v>
      </c>
      <c r="AI145" s="219">
        <v>0</v>
      </c>
      <c r="AJ145" s="219">
        <v>0</v>
      </c>
      <c r="AK145" s="219">
        <v>0</v>
      </c>
      <c r="AL145" s="219">
        <v>0</v>
      </c>
      <c r="AM145" s="219">
        <v>0</v>
      </c>
    </row>
    <row r="146" spans="1:39">
      <c r="A146" s="219" t="s">
        <v>581</v>
      </c>
      <c r="B146" s="219" t="s">
        <v>95</v>
      </c>
      <c r="C146" s="219" t="s">
        <v>580</v>
      </c>
      <c r="E146" s="256">
        <v>40909</v>
      </c>
      <c r="F146" s="256">
        <v>41274</v>
      </c>
      <c r="G146" s="257">
        <v>1500</v>
      </c>
      <c r="H146" s="219">
        <v>2</v>
      </c>
      <c r="I146" s="219">
        <v>0</v>
      </c>
      <c r="J146" s="219">
        <v>0</v>
      </c>
      <c r="K146" s="219">
        <v>0</v>
      </c>
      <c r="L146" s="219">
        <v>0</v>
      </c>
      <c r="M146" s="219">
        <v>10</v>
      </c>
      <c r="O146" s="219" t="s">
        <v>454</v>
      </c>
      <c r="P146" s="219">
        <v>0</v>
      </c>
      <c r="Q146" s="219">
        <v>10</v>
      </c>
      <c r="R146" s="219">
        <v>0</v>
      </c>
      <c r="S146" s="219">
        <v>2</v>
      </c>
      <c r="T146" s="219">
        <v>0</v>
      </c>
      <c r="U146" s="219">
        <v>0</v>
      </c>
      <c r="V146" s="219">
        <v>0</v>
      </c>
      <c r="W146" s="219">
        <v>0</v>
      </c>
      <c r="X146" s="219">
        <v>0</v>
      </c>
      <c r="Y146" s="219">
        <v>0</v>
      </c>
      <c r="Z146" s="219">
        <v>0</v>
      </c>
      <c r="AA146" s="219">
        <v>0</v>
      </c>
      <c r="AB146" s="219">
        <v>0</v>
      </c>
      <c r="AC146" s="219">
        <v>0</v>
      </c>
      <c r="AD146" s="219">
        <v>0</v>
      </c>
      <c r="AE146" s="219">
        <v>0</v>
      </c>
      <c r="AF146" s="219">
        <v>0</v>
      </c>
      <c r="AG146" s="219">
        <v>0</v>
      </c>
      <c r="AH146" s="219">
        <v>0</v>
      </c>
      <c r="AI146" s="219">
        <v>0</v>
      </c>
      <c r="AJ146" s="219">
        <v>0</v>
      </c>
      <c r="AK146" s="219">
        <v>0</v>
      </c>
      <c r="AL146" s="219">
        <v>0</v>
      </c>
      <c r="AM146" s="219">
        <v>0</v>
      </c>
    </row>
    <row r="147" spans="1:39">
      <c r="A147" s="219" t="s">
        <v>583</v>
      </c>
      <c r="B147" s="219" t="s">
        <v>95</v>
      </c>
      <c r="C147" s="219" t="s">
        <v>582</v>
      </c>
      <c r="E147" s="256">
        <v>40909</v>
      </c>
      <c r="F147" s="256">
        <v>41274</v>
      </c>
      <c r="G147" s="257">
        <v>6000</v>
      </c>
      <c r="H147" s="219">
        <v>0</v>
      </c>
      <c r="I147" s="219">
        <v>0</v>
      </c>
      <c r="J147" s="219">
        <v>0</v>
      </c>
      <c r="K147" s="219">
        <v>0</v>
      </c>
      <c r="L147" s="219">
        <v>0</v>
      </c>
      <c r="M147" s="219">
        <v>4</v>
      </c>
      <c r="O147" s="219" t="s">
        <v>454</v>
      </c>
      <c r="P147" s="219">
        <v>2</v>
      </c>
      <c r="Q147" s="219">
        <v>2</v>
      </c>
      <c r="R147" s="219">
        <v>0</v>
      </c>
      <c r="S147" s="219">
        <v>0</v>
      </c>
      <c r="T147" s="219">
        <v>0</v>
      </c>
      <c r="U147" s="219">
        <v>0</v>
      </c>
      <c r="V147" s="219">
        <v>0</v>
      </c>
      <c r="W147" s="219">
        <v>0</v>
      </c>
      <c r="X147" s="219">
        <v>0</v>
      </c>
      <c r="Y147" s="219">
        <v>0</v>
      </c>
      <c r="Z147" s="219">
        <v>0</v>
      </c>
      <c r="AA147" s="219">
        <v>0</v>
      </c>
      <c r="AB147" s="219">
        <v>0</v>
      </c>
      <c r="AC147" s="219">
        <v>0</v>
      </c>
      <c r="AD147" s="219">
        <v>0</v>
      </c>
      <c r="AE147" s="219">
        <v>0</v>
      </c>
      <c r="AF147" s="219">
        <v>0</v>
      </c>
      <c r="AG147" s="219">
        <v>0</v>
      </c>
      <c r="AH147" s="219">
        <v>0</v>
      </c>
      <c r="AI147" s="219">
        <v>0</v>
      </c>
      <c r="AJ147" s="219">
        <v>0</v>
      </c>
      <c r="AK147" s="219">
        <v>0</v>
      </c>
      <c r="AL147" s="219">
        <v>0</v>
      </c>
      <c r="AM147" s="219">
        <v>0</v>
      </c>
    </row>
    <row r="148" spans="1:39">
      <c r="A148" s="219" t="s">
        <v>585</v>
      </c>
      <c r="B148" s="219" t="s">
        <v>586</v>
      </c>
      <c r="C148" s="219" t="s">
        <v>584</v>
      </c>
      <c r="E148" s="256">
        <v>40909</v>
      </c>
      <c r="F148" s="256">
        <v>41274</v>
      </c>
      <c r="G148" s="257">
        <v>2800</v>
      </c>
      <c r="H148" s="219">
        <v>0</v>
      </c>
      <c r="I148" s="219">
        <v>0</v>
      </c>
      <c r="J148" s="219">
        <v>1</v>
      </c>
      <c r="K148" s="219">
        <v>0</v>
      </c>
      <c r="L148" s="219">
        <v>0</v>
      </c>
      <c r="M148" s="219">
        <v>4</v>
      </c>
      <c r="O148" s="219" t="s">
        <v>454</v>
      </c>
      <c r="P148" s="219">
        <v>4</v>
      </c>
      <c r="Q148" s="219">
        <v>0</v>
      </c>
      <c r="R148" s="219">
        <v>0</v>
      </c>
      <c r="S148" s="219">
        <v>0</v>
      </c>
      <c r="T148" s="219">
        <v>0</v>
      </c>
      <c r="U148" s="219">
        <v>0</v>
      </c>
      <c r="V148" s="219">
        <v>0</v>
      </c>
      <c r="W148" s="219">
        <v>0</v>
      </c>
      <c r="X148" s="219">
        <v>0</v>
      </c>
      <c r="Y148" s="219">
        <v>0</v>
      </c>
      <c r="Z148" s="219">
        <v>1</v>
      </c>
      <c r="AA148" s="219">
        <v>0</v>
      </c>
      <c r="AB148" s="219">
        <v>0</v>
      </c>
      <c r="AC148" s="219">
        <v>0</v>
      </c>
      <c r="AD148" s="219">
        <v>0</v>
      </c>
      <c r="AE148" s="219">
        <v>0</v>
      </c>
      <c r="AF148" s="219">
        <v>0</v>
      </c>
      <c r="AG148" s="219">
        <v>0</v>
      </c>
      <c r="AH148" s="219">
        <v>0</v>
      </c>
      <c r="AI148" s="219">
        <v>0</v>
      </c>
      <c r="AJ148" s="219">
        <v>0</v>
      </c>
      <c r="AK148" s="219">
        <v>0</v>
      </c>
      <c r="AL148" s="219">
        <v>0</v>
      </c>
      <c r="AM148" s="219">
        <v>0</v>
      </c>
    </row>
    <row r="149" spans="1:39">
      <c r="A149" s="219" t="s">
        <v>588</v>
      </c>
      <c r="B149" s="219" t="s">
        <v>589</v>
      </c>
      <c r="C149" s="219" t="s">
        <v>587</v>
      </c>
      <c r="E149" s="256">
        <v>41082</v>
      </c>
      <c r="F149" s="256">
        <v>41084</v>
      </c>
      <c r="G149" s="257">
        <v>3000</v>
      </c>
      <c r="H149" s="219">
        <v>0</v>
      </c>
      <c r="I149" s="219">
        <v>0</v>
      </c>
      <c r="J149" s="219">
        <v>4</v>
      </c>
      <c r="K149" s="219">
        <v>0</v>
      </c>
      <c r="L149" s="219">
        <v>0</v>
      </c>
      <c r="M149" s="219">
        <v>50</v>
      </c>
      <c r="O149" s="219" t="s">
        <v>454</v>
      </c>
      <c r="P149" s="219">
        <v>25</v>
      </c>
      <c r="Q149" s="219">
        <v>25</v>
      </c>
      <c r="R149" s="219">
        <v>0</v>
      </c>
      <c r="S149" s="219">
        <v>0</v>
      </c>
      <c r="T149" s="219">
        <v>0</v>
      </c>
      <c r="U149" s="219">
        <v>0</v>
      </c>
      <c r="V149" s="219">
        <v>0</v>
      </c>
      <c r="W149" s="219">
        <v>0</v>
      </c>
      <c r="X149" s="219">
        <v>0</v>
      </c>
      <c r="Y149" s="219">
        <v>0</v>
      </c>
      <c r="Z149" s="219">
        <v>2</v>
      </c>
      <c r="AA149" s="219">
        <v>2</v>
      </c>
      <c r="AB149" s="219">
        <v>0</v>
      </c>
      <c r="AC149" s="219">
        <v>0</v>
      </c>
      <c r="AD149" s="219">
        <v>0</v>
      </c>
      <c r="AE149" s="219">
        <v>0</v>
      </c>
      <c r="AF149" s="219">
        <v>0</v>
      </c>
      <c r="AG149" s="219">
        <v>0</v>
      </c>
      <c r="AH149" s="219">
        <v>0</v>
      </c>
      <c r="AI149" s="219">
        <v>0</v>
      </c>
      <c r="AJ149" s="219">
        <v>0</v>
      </c>
      <c r="AK149" s="219">
        <v>0</v>
      </c>
      <c r="AL149" s="219">
        <v>0</v>
      </c>
      <c r="AM149" s="219">
        <v>0</v>
      </c>
    </row>
    <row r="150" spans="1:39">
      <c r="A150" s="219" t="s">
        <v>591</v>
      </c>
      <c r="B150" s="219" t="s">
        <v>592</v>
      </c>
      <c r="C150" s="219" t="s">
        <v>590</v>
      </c>
      <c r="E150" s="256">
        <v>41012</v>
      </c>
      <c r="F150" s="256">
        <v>41014</v>
      </c>
      <c r="G150" s="257">
        <v>2500</v>
      </c>
      <c r="H150" s="219">
        <v>0</v>
      </c>
      <c r="I150" s="219">
        <v>0</v>
      </c>
      <c r="J150" s="219">
        <v>2</v>
      </c>
      <c r="K150" s="219">
        <v>0</v>
      </c>
      <c r="L150" s="219">
        <v>0</v>
      </c>
      <c r="M150" s="219">
        <v>0</v>
      </c>
      <c r="O150" s="219" t="s">
        <v>454</v>
      </c>
      <c r="P150" s="219">
        <v>0</v>
      </c>
      <c r="Q150" s="219">
        <v>0</v>
      </c>
      <c r="R150" s="219">
        <v>0</v>
      </c>
      <c r="S150" s="219">
        <v>0</v>
      </c>
      <c r="T150" s="219">
        <v>0</v>
      </c>
      <c r="U150" s="219">
        <v>0</v>
      </c>
      <c r="V150" s="219">
        <v>0</v>
      </c>
      <c r="W150" s="219">
        <v>0</v>
      </c>
      <c r="X150" s="219">
        <v>0</v>
      </c>
      <c r="Y150" s="219">
        <v>0</v>
      </c>
      <c r="Z150" s="219">
        <v>2</v>
      </c>
      <c r="AA150" s="219">
        <v>0</v>
      </c>
      <c r="AB150" s="219">
        <v>0</v>
      </c>
      <c r="AC150" s="219">
        <v>0</v>
      </c>
      <c r="AD150" s="219">
        <v>0</v>
      </c>
      <c r="AE150" s="219">
        <v>0</v>
      </c>
      <c r="AF150" s="219">
        <v>0</v>
      </c>
      <c r="AG150" s="219">
        <v>0</v>
      </c>
      <c r="AH150" s="219">
        <v>0</v>
      </c>
      <c r="AI150" s="219">
        <v>0</v>
      </c>
      <c r="AJ150" s="219">
        <v>0</v>
      </c>
      <c r="AK150" s="219">
        <v>0</v>
      </c>
      <c r="AL150" s="219">
        <v>0</v>
      </c>
      <c r="AM150" s="219">
        <v>0</v>
      </c>
    </row>
    <row r="151" spans="1:39">
      <c r="A151" s="219" t="s">
        <v>594</v>
      </c>
      <c r="B151" s="219" t="s">
        <v>595</v>
      </c>
      <c r="C151" s="219" t="s">
        <v>593</v>
      </c>
      <c r="E151" s="256">
        <v>41028</v>
      </c>
      <c r="F151" s="256">
        <v>41030</v>
      </c>
      <c r="G151" s="257">
        <v>1250</v>
      </c>
      <c r="H151" s="219">
        <v>0</v>
      </c>
      <c r="I151" s="219">
        <v>0</v>
      </c>
      <c r="J151" s="219">
        <v>0</v>
      </c>
      <c r="K151" s="219">
        <v>0</v>
      </c>
      <c r="L151" s="219">
        <v>0</v>
      </c>
      <c r="M151" s="219">
        <v>1</v>
      </c>
      <c r="O151" s="219" t="s">
        <v>454</v>
      </c>
      <c r="P151" s="219">
        <v>1</v>
      </c>
      <c r="Q151" s="219">
        <v>0</v>
      </c>
      <c r="R151" s="219">
        <v>0</v>
      </c>
      <c r="S151" s="219">
        <v>0</v>
      </c>
      <c r="T151" s="219">
        <v>0</v>
      </c>
      <c r="U151" s="219">
        <v>0</v>
      </c>
      <c r="V151" s="219">
        <v>0</v>
      </c>
      <c r="W151" s="219">
        <v>0</v>
      </c>
      <c r="X151" s="219">
        <v>0</v>
      </c>
      <c r="Y151" s="219">
        <v>0</v>
      </c>
      <c r="Z151" s="219">
        <v>0</v>
      </c>
      <c r="AA151" s="219">
        <v>0</v>
      </c>
      <c r="AB151" s="219">
        <v>0</v>
      </c>
      <c r="AC151" s="219">
        <v>0</v>
      </c>
      <c r="AD151" s="219">
        <v>0</v>
      </c>
      <c r="AE151" s="219">
        <v>0</v>
      </c>
      <c r="AF151" s="219">
        <v>0</v>
      </c>
      <c r="AG151" s="219">
        <v>0</v>
      </c>
      <c r="AH151" s="219">
        <v>0</v>
      </c>
      <c r="AI151" s="219">
        <v>0</v>
      </c>
      <c r="AJ151" s="219">
        <v>0</v>
      </c>
      <c r="AK151" s="219">
        <v>0</v>
      </c>
      <c r="AL151" s="219">
        <v>0</v>
      </c>
      <c r="AM151" s="219">
        <v>0</v>
      </c>
    </row>
    <row r="152" spans="1:39">
      <c r="A152" s="219" t="s">
        <v>597</v>
      </c>
      <c r="B152" s="219" t="s">
        <v>598</v>
      </c>
      <c r="C152" s="219" t="s">
        <v>596</v>
      </c>
      <c r="E152" s="256">
        <v>41202</v>
      </c>
      <c r="F152" s="256">
        <v>41203</v>
      </c>
      <c r="G152" s="219">
        <v>800</v>
      </c>
      <c r="H152" s="219">
        <v>0</v>
      </c>
      <c r="I152" s="219">
        <v>0</v>
      </c>
      <c r="J152" s="219">
        <v>1</v>
      </c>
      <c r="K152" s="219">
        <v>0</v>
      </c>
      <c r="L152" s="219">
        <v>0</v>
      </c>
      <c r="M152" s="219">
        <v>0</v>
      </c>
      <c r="O152" s="219" t="s">
        <v>454</v>
      </c>
      <c r="P152" s="219">
        <v>0</v>
      </c>
      <c r="Q152" s="219">
        <v>0</v>
      </c>
      <c r="R152" s="219">
        <v>0</v>
      </c>
      <c r="S152" s="219">
        <v>0</v>
      </c>
      <c r="T152" s="219">
        <v>0</v>
      </c>
      <c r="U152" s="219">
        <v>0</v>
      </c>
      <c r="V152" s="219">
        <v>0</v>
      </c>
      <c r="W152" s="219">
        <v>0</v>
      </c>
      <c r="X152" s="219">
        <v>0</v>
      </c>
      <c r="Y152" s="219">
        <v>0</v>
      </c>
      <c r="Z152" s="219">
        <v>1</v>
      </c>
      <c r="AA152" s="219">
        <v>0</v>
      </c>
      <c r="AB152" s="219">
        <v>0</v>
      </c>
      <c r="AC152" s="219">
        <v>0</v>
      </c>
      <c r="AD152" s="219">
        <v>0</v>
      </c>
      <c r="AE152" s="219">
        <v>0</v>
      </c>
      <c r="AF152" s="219">
        <v>0</v>
      </c>
      <c r="AG152" s="219">
        <v>0</v>
      </c>
      <c r="AH152" s="219">
        <v>0</v>
      </c>
      <c r="AI152" s="219">
        <v>0</v>
      </c>
      <c r="AJ152" s="219">
        <v>0</v>
      </c>
      <c r="AK152" s="219">
        <v>0</v>
      </c>
      <c r="AL152" s="219">
        <v>0</v>
      </c>
      <c r="AM152" s="219">
        <v>0</v>
      </c>
    </row>
    <row r="153" spans="1:39">
      <c r="A153" s="219" t="s">
        <v>600</v>
      </c>
      <c r="B153" s="219" t="s">
        <v>95</v>
      </c>
      <c r="C153" s="219" t="s">
        <v>599</v>
      </c>
      <c r="E153" s="256">
        <v>40909</v>
      </c>
      <c r="F153" s="256">
        <v>41274</v>
      </c>
      <c r="G153" s="257">
        <v>20500</v>
      </c>
      <c r="H153" s="219">
        <v>6</v>
      </c>
      <c r="I153" s="219">
        <v>0</v>
      </c>
      <c r="J153" s="219">
        <v>2</v>
      </c>
      <c r="K153" s="219">
        <v>0</v>
      </c>
      <c r="L153" s="219">
        <v>0</v>
      </c>
      <c r="M153" s="219">
        <v>0</v>
      </c>
      <c r="O153" s="219" t="s">
        <v>454</v>
      </c>
      <c r="P153" s="219">
        <v>0</v>
      </c>
      <c r="Q153" s="219">
        <v>0</v>
      </c>
      <c r="R153" s="219">
        <v>1</v>
      </c>
      <c r="S153" s="219">
        <v>5</v>
      </c>
      <c r="T153" s="219">
        <v>0</v>
      </c>
      <c r="U153" s="219">
        <v>0</v>
      </c>
      <c r="V153" s="219">
        <v>0</v>
      </c>
      <c r="W153" s="219">
        <v>0</v>
      </c>
      <c r="X153" s="219">
        <v>0</v>
      </c>
      <c r="Y153" s="219">
        <v>0</v>
      </c>
      <c r="Z153" s="219">
        <v>2</v>
      </c>
      <c r="AA153" s="219">
        <v>0</v>
      </c>
      <c r="AB153" s="219">
        <v>0</v>
      </c>
      <c r="AC153" s="219">
        <v>0</v>
      </c>
      <c r="AD153" s="219">
        <v>0</v>
      </c>
      <c r="AE153" s="219">
        <v>0</v>
      </c>
      <c r="AF153" s="219">
        <v>0</v>
      </c>
      <c r="AG153" s="219">
        <v>0</v>
      </c>
      <c r="AH153" s="219">
        <v>0</v>
      </c>
      <c r="AI153" s="219">
        <v>0</v>
      </c>
      <c r="AJ153" s="219">
        <v>0</v>
      </c>
      <c r="AK153" s="219">
        <v>0</v>
      </c>
      <c r="AL153" s="219">
        <v>0</v>
      </c>
      <c r="AM153" s="219">
        <v>0</v>
      </c>
    </row>
    <row r="154" spans="1:39">
      <c r="A154" s="219" t="s">
        <v>602</v>
      </c>
      <c r="B154" s="219" t="s">
        <v>603</v>
      </c>
      <c r="C154" s="219" t="s">
        <v>601</v>
      </c>
      <c r="E154" s="256">
        <v>40909</v>
      </c>
      <c r="F154" s="256">
        <v>41274</v>
      </c>
      <c r="G154" s="257">
        <v>5000</v>
      </c>
      <c r="H154" s="219">
        <v>0</v>
      </c>
      <c r="I154" s="219">
        <v>5</v>
      </c>
      <c r="J154" s="219">
        <v>0</v>
      </c>
      <c r="K154" s="219">
        <v>0</v>
      </c>
      <c r="L154" s="219">
        <v>0</v>
      </c>
      <c r="M154" s="219">
        <v>0</v>
      </c>
      <c r="O154" s="219" t="s">
        <v>604</v>
      </c>
      <c r="P154" s="219">
        <v>0</v>
      </c>
      <c r="Q154" s="219">
        <v>0</v>
      </c>
      <c r="R154" s="219">
        <v>0</v>
      </c>
      <c r="S154" s="219">
        <v>0</v>
      </c>
      <c r="T154" s="219">
        <v>0</v>
      </c>
      <c r="U154" s="219">
        <v>5</v>
      </c>
      <c r="V154" s="219">
        <v>0</v>
      </c>
      <c r="W154" s="219">
        <v>0</v>
      </c>
      <c r="X154" s="219">
        <v>0</v>
      </c>
      <c r="Y154" s="219">
        <v>0</v>
      </c>
      <c r="Z154" s="219">
        <v>0</v>
      </c>
      <c r="AA154" s="219">
        <v>0</v>
      </c>
      <c r="AB154" s="219">
        <v>0</v>
      </c>
      <c r="AC154" s="219">
        <v>0</v>
      </c>
      <c r="AD154" s="219">
        <v>0</v>
      </c>
      <c r="AE154" s="219">
        <v>0</v>
      </c>
      <c r="AF154" s="219">
        <v>0</v>
      </c>
      <c r="AG154" s="219">
        <v>0</v>
      </c>
      <c r="AH154" s="219">
        <v>0</v>
      </c>
      <c r="AI154" s="219">
        <v>0</v>
      </c>
      <c r="AJ154" s="219">
        <v>0</v>
      </c>
      <c r="AK154" s="219">
        <v>0</v>
      </c>
      <c r="AL154" s="219">
        <v>0</v>
      </c>
      <c r="AM154" s="219">
        <v>0</v>
      </c>
    </row>
    <row r="155" spans="1:39">
      <c r="A155" s="219" t="s">
        <v>606</v>
      </c>
      <c r="B155" s="219" t="s">
        <v>95</v>
      </c>
      <c r="C155" s="219" t="s">
        <v>605</v>
      </c>
      <c r="E155" s="256">
        <v>40909</v>
      </c>
      <c r="F155" s="256">
        <v>41274</v>
      </c>
      <c r="G155" s="257">
        <v>15000</v>
      </c>
      <c r="H155" s="219">
        <v>0</v>
      </c>
      <c r="I155" s="219">
        <v>0</v>
      </c>
      <c r="J155" s="219">
        <v>5</v>
      </c>
      <c r="K155" s="219">
        <v>0</v>
      </c>
      <c r="L155" s="219">
        <v>0</v>
      </c>
      <c r="M155" s="219">
        <v>0</v>
      </c>
      <c r="O155" s="219" t="s">
        <v>604</v>
      </c>
      <c r="P155" s="219">
        <v>0</v>
      </c>
      <c r="Q155" s="219">
        <v>0</v>
      </c>
      <c r="R155" s="219">
        <v>0</v>
      </c>
      <c r="S155" s="219">
        <v>0</v>
      </c>
      <c r="T155" s="219">
        <v>0</v>
      </c>
      <c r="U155" s="219">
        <v>0</v>
      </c>
      <c r="V155" s="219">
        <v>0</v>
      </c>
      <c r="W155" s="219">
        <v>0</v>
      </c>
      <c r="X155" s="219">
        <v>0</v>
      </c>
      <c r="Y155" s="219">
        <v>0</v>
      </c>
      <c r="Z155" s="219">
        <v>0</v>
      </c>
      <c r="AA155" s="219">
        <v>5</v>
      </c>
      <c r="AB155" s="219">
        <v>0</v>
      </c>
      <c r="AC155" s="219">
        <v>0</v>
      </c>
      <c r="AD155" s="219">
        <v>0</v>
      </c>
      <c r="AE155" s="219">
        <v>0</v>
      </c>
      <c r="AF155" s="219">
        <v>0</v>
      </c>
      <c r="AG155" s="219">
        <v>0</v>
      </c>
      <c r="AH155" s="219">
        <v>0</v>
      </c>
      <c r="AI155" s="219">
        <v>0</v>
      </c>
      <c r="AJ155" s="219">
        <v>0</v>
      </c>
      <c r="AK155" s="219">
        <v>0</v>
      </c>
      <c r="AL155" s="219">
        <v>0</v>
      </c>
      <c r="AM155" s="219">
        <v>0</v>
      </c>
    </row>
    <row r="156" spans="1:39">
      <c r="A156" s="219" t="s">
        <v>608</v>
      </c>
      <c r="B156" s="219" t="s">
        <v>95</v>
      </c>
      <c r="C156" s="219" t="s">
        <v>607</v>
      </c>
      <c r="E156" s="256">
        <v>40909</v>
      </c>
      <c r="F156" s="256">
        <v>41274</v>
      </c>
      <c r="G156" s="257">
        <v>4000</v>
      </c>
      <c r="H156" s="219">
        <v>5</v>
      </c>
      <c r="I156" s="219">
        <v>0</v>
      </c>
      <c r="J156" s="219">
        <v>0</v>
      </c>
      <c r="K156" s="219">
        <v>0</v>
      </c>
      <c r="L156" s="219">
        <v>0</v>
      </c>
      <c r="M156" s="219">
        <v>0</v>
      </c>
      <c r="O156" s="219" t="s">
        <v>604</v>
      </c>
      <c r="P156" s="219">
        <v>0</v>
      </c>
      <c r="Q156" s="219">
        <v>0</v>
      </c>
      <c r="R156" s="219">
        <v>2</v>
      </c>
      <c r="S156" s="219">
        <v>3</v>
      </c>
      <c r="T156" s="219">
        <v>0</v>
      </c>
      <c r="U156" s="219">
        <v>0</v>
      </c>
      <c r="V156" s="219">
        <v>0</v>
      </c>
      <c r="W156" s="219">
        <v>0</v>
      </c>
      <c r="X156" s="219">
        <v>0</v>
      </c>
      <c r="Y156" s="219">
        <v>0</v>
      </c>
      <c r="Z156" s="219">
        <v>0</v>
      </c>
      <c r="AA156" s="219">
        <v>0</v>
      </c>
      <c r="AB156" s="219">
        <v>0</v>
      </c>
      <c r="AC156" s="219">
        <v>0</v>
      </c>
      <c r="AD156" s="219">
        <v>0</v>
      </c>
      <c r="AE156" s="219">
        <v>0</v>
      </c>
      <c r="AF156" s="219">
        <v>0</v>
      </c>
      <c r="AG156" s="219">
        <v>0</v>
      </c>
      <c r="AH156" s="219">
        <v>0</v>
      </c>
      <c r="AI156" s="219">
        <v>0</v>
      </c>
      <c r="AJ156" s="219">
        <v>0</v>
      </c>
      <c r="AK156" s="219">
        <v>0</v>
      </c>
      <c r="AL156" s="219">
        <v>0</v>
      </c>
      <c r="AM156" s="219">
        <v>0</v>
      </c>
    </row>
    <row r="157" spans="1:39">
      <c r="A157" s="219" t="s">
        <v>610</v>
      </c>
      <c r="B157" s="219" t="s">
        <v>158</v>
      </c>
      <c r="C157" s="219" t="s">
        <v>609</v>
      </c>
      <c r="E157" s="256">
        <v>40909</v>
      </c>
      <c r="F157" s="256">
        <v>40915</v>
      </c>
      <c r="G157" s="257">
        <v>55000</v>
      </c>
      <c r="H157" s="219">
        <v>5</v>
      </c>
      <c r="I157" s="219">
        <v>0</v>
      </c>
      <c r="J157" s="219">
        <v>2</v>
      </c>
      <c r="K157" s="219">
        <v>0</v>
      </c>
      <c r="L157" s="219">
        <v>0</v>
      </c>
      <c r="M157" s="219">
        <v>80</v>
      </c>
      <c r="O157" s="219" t="s">
        <v>604</v>
      </c>
      <c r="P157" s="219">
        <v>20</v>
      </c>
      <c r="Q157" s="219">
        <v>60</v>
      </c>
      <c r="R157" s="219">
        <v>0</v>
      </c>
      <c r="S157" s="219">
        <v>5</v>
      </c>
      <c r="T157" s="219">
        <v>0</v>
      </c>
      <c r="U157" s="219">
        <v>0</v>
      </c>
      <c r="V157" s="219">
        <v>0</v>
      </c>
      <c r="W157" s="219">
        <v>0</v>
      </c>
      <c r="X157" s="219">
        <v>0</v>
      </c>
      <c r="Y157" s="219">
        <v>0</v>
      </c>
      <c r="Z157" s="219">
        <v>0</v>
      </c>
      <c r="AA157" s="219">
        <v>2</v>
      </c>
      <c r="AB157" s="219">
        <v>0</v>
      </c>
      <c r="AC157" s="219">
        <v>0</v>
      </c>
      <c r="AD157" s="219">
        <v>0</v>
      </c>
      <c r="AE157" s="219">
        <v>0</v>
      </c>
      <c r="AF157" s="219">
        <v>0</v>
      </c>
      <c r="AG157" s="219">
        <v>0</v>
      </c>
      <c r="AH157" s="219">
        <v>0</v>
      </c>
      <c r="AI157" s="219">
        <v>0</v>
      </c>
      <c r="AJ157" s="219">
        <v>0</v>
      </c>
      <c r="AK157" s="219">
        <v>0</v>
      </c>
      <c r="AL157" s="219">
        <v>0</v>
      </c>
      <c r="AM157" s="219">
        <v>0</v>
      </c>
    </row>
    <row r="158" spans="1:39">
      <c r="A158" s="219" t="s">
        <v>612</v>
      </c>
      <c r="B158" s="219" t="s">
        <v>158</v>
      </c>
      <c r="C158" s="219" t="s">
        <v>611</v>
      </c>
      <c r="E158" s="256">
        <v>40909</v>
      </c>
      <c r="F158" s="256">
        <v>41274</v>
      </c>
      <c r="G158" s="257">
        <v>190000</v>
      </c>
      <c r="H158" s="219">
        <v>17</v>
      </c>
      <c r="I158" s="219">
        <v>0</v>
      </c>
      <c r="J158" s="219">
        <v>2</v>
      </c>
      <c r="K158" s="219">
        <v>0</v>
      </c>
      <c r="L158" s="219">
        <v>0</v>
      </c>
      <c r="M158" s="219">
        <v>60</v>
      </c>
      <c r="O158" s="219" t="s">
        <v>604</v>
      </c>
      <c r="P158" s="219">
        <v>20</v>
      </c>
      <c r="Q158" s="219">
        <v>40</v>
      </c>
      <c r="R158" s="219">
        <v>0</v>
      </c>
      <c r="S158" s="219">
        <v>17</v>
      </c>
      <c r="T158" s="219">
        <v>0</v>
      </c>
      <c r="U158" s="219">
        <v>0</v>
      </c>
      <c r="V158" s="219">
        <v>0</v>
      </c>
      <c r="W158" s="219">
        <v>0</v>
      </c>
      <c r="X158" s="219">
        <v>0</v>
      </c>
      <c r="Y158" s="219">
        <v>0</v>
      </c>
      <c r="Z158" s="219">
        <v>1</v>
      </c>
      <c r="AA158" s="219">
        <v>1</v>
      </c>
      <c r="AB158" s="219">
        <v>0</v>
      </c>
      <c r="AC158" s="219">
        <v>0</v>
      </c>
      <c r="AD158" s="219">
        <v>0</v>
      </c>
      <c r="AE158" s="219">
        <v>0</v>
      </c>
      <c r="AF158" s="219">
        <v>0</v>
      </c>
      <c r="AG158" s="219">
        <v>0</v>
      </c>
      <c r="AH158" s="219">
        <v>0</v>
      </c>
      <c r="AI158" s="219">
        <v>0</v>
      </c>
      <c r="AJ158" s="219">
        <v>0</v>
      </c>
      <c r="AK158" s="219">
        <v>0</v>
      </c>
      <c r="AL158" s="219">
        <v>0</v>
      </c>
      <c r="AM158" s="219">
        <v>0</v>
      </c>
    </row>
    <row r="159" spans="1:39">
      <c r="A159" s="219" t="s">
        <v>614</v>
      </c>
      <c r="B159" s="219" t="s">
        <v>158</v>
      </c>
      <c r="C159" s="219" t="s">
        <v>613</v>
      </c>
      <c r="E159" s="256">
        <v>40909</v>
      </c>
      <c r="F159" s="256">
        <v>41274</v>
      </c>
      <c r="G159" s="257">
        <v>125000</v>
      </c>
      <c r="H159" s="219">
        <v>5</v>
      </c>
      <c r="I159" s="219">
        <v>0</v>
      </c>
      <c r="J159" s="219">
        <v>2</v>
      </c>
      <c r="K159" s="219">
        <v>0</v>
      </c>
      <c r="L159" s="219">
        <v>0</v>
      </c>
      <c r="M159" s="219">
        <v>160</v>
      </c>
      <c r="O159" s="219" t="s">
        <v>604</v>
      </c>
      <c r="P159" s="219">
        <v>40</v>
      </c>
      <c r="Q159" s="219">
        <v>120</v>
      </c>
      <c r="R159" s="219">
        <v>0</v>
      </c>
      <c r="S159" s="219">
        <v>5</v>
      </c>
      <c r="T159" s="219">
        <v>0</v>
      </c>
      <c r="U159" s="219">
        <v>0</v>
      </c>
      <c r="V159" s="219">
        <v>0</v>
      </c>
      <c r="W159" s="219">
        <v>0</v>
      </c>
      <c r="X159" s="219">
        <v>0</v>
      </c>
      <c r="Y159" s="219">
        <v>0</v>
      </c>
      <c r="Z159" s="219">
        <v>0</v>
      </c>
      <c r="AA159" s="219">
        <v>2</v>
      </c>
      <c r="AB159" s="219">
        <v>0</v>
      </c>
      <c r="AC159" s="219">
        <v>0</v>
      </c>
      <c r="AD159" s="219">
        <v>0</v>
      </c>
      <c r="AE159" s="219">
        <v>0</v>
      </c>
      <c r="AF159" s="219">
        <v>0</v>
      </c>
      <c r="AG159" s="219">
        <v>0</v>
      </c>
      <c r="AH159" s="219">
        <v>0</v>
      </c>
      <c r="AI159" s="219">
        <v>0</v>
      </c>
      <c r="AJ159" s="219">
        <v>0</v>
      </c>
      <c r="AK159" s="219">
        <v>0</v>
      </c>
      <c r="AL159" s="219">
        <v>0</v>
      </c>
      <c r="AM159" s="219">
        <v>0</v>
      </c>
    </row>
    <row r="160" spans="1:39">
      <c r="A160" s="219" t="s">
        <v>157</v>
      </c>
      <c r="B160" s="219" t="s">
        <v>158</v>
      </c>
      <c r="C160" s="219" t="s">
        <v>615</v>
      </c>
      <c r="E160" s="256">
        <v>41077</v>
      </c>
      <c r="F160" s="256">
        <v>41077</v>
      </c>
      <c r="G160" s="257">
        <v>5000</v>
      </c>
      <c r="H160" s="219">
        <v>0</v>
      </c>
      <c r="I160" s="219">
        <v>0</v>
      </c>
      <c r="J160" s="219">
        <v>135</v>
      </c>
      <c r="K160" s="219">
        <v>0</v>
      </c>
      <c r="L160" s="219">
        <v>0</v>
      </c>
      <c r="M160" s="219">
        <v>0</v>
      </c>
      <c r="O160" s="219" t="s">
        <v>616</v>
      </c>
      <c r="P160" s="219">
        <v>0</v>
      </c>
      <c r="Q160" s="219">
        <v>0</v>
      </c>
      <c r="R160" s="219">
        <v>0</v>
      </c>
      <c r="S160" s="219">
        <v>0</v>
      </c>
      <c r="T160" s="219">
        <v>0</v>
      </c>
      <c r="U160" s="219">
        <v>0</v>
      </c>
      <c r="V160" s="219">
        <v>0</v>
      </c>
      <c r="W160" s="219">
        <v>0</v>
      </c>
      <c r="X160" s="219">
        <v>0</v>
      </c>
      <c r="Y160" s="219">
        <v>0</v>
      </c>
      <c r="Z160" s="219">
        <v>30</v>
      </c>
      <c r="AA160" s="219">
        <v>105</v>
      </c>
      <c r="AB160" s="219">
        <v>0</v>
      </c>
      <c r="AC160" s="219">
        <v>0</v>
      </c>
      <c r="AD160" s="219">
        <v>0</v>
      </c>
      <c r="AE160" s="219">
        <v>0</v>
      </c>
      <c r="AF160" s="219">
        <v>0</v>
      </c>
      <c r="AG160" s="219">
        <v>0</v>
      </c>
      <c r="AH160" s="219">
        <v>0</v>
      </c>
      <c r="AI160" s="219">
        <v>0</v>
      </c>
      <c r="AJ160" s="219">
        <v>0</v>
      </c>
      <c r="AK160" s="219">
        <v>0</v>
      </c>
      <c r="AL160" s="219">
        <v>0</v>
      </c>
      <c r="AM160" s="219">
        <v>0</v>
      </c>
    </row>
    <row r="161" spans="1:39">
      <c r="A161" s="219" t="s">
        <v>618</v>
      </c>
      <c r="B161" s="219" t="s">
        <v>158</v>
      </c>
      <c r="C161" s="219" t="s">
        <v>617</v>
      </c>
      <c r="E161" s="256">
        <v>41257</v>
      </c>
      <c r="F161" s="256">
        <v>41257</v>
      </c>
      <c r="G161" s="257">
        <v>5000</v>
      </c>
      <c r="H161" s="219">
        <v>0</v>
      </c>
      <c r="I161" s="219">
        <v>0</v>
      </c>
      <c r="J161" s="219">
        <v>135</v>
      </c>
      <c r="K161" s="219">
        <v>0</v>
      </c>
      <c r="L161" s="219">
        <v>0</v>
      </c>
      <c r="M161" s="219">
        <v>0</v>
      </c>
      <c r="O161" s="219" t="s">
        <v>616</v>
      </c>
      <c r="P161" s="219">
        <v>0</v>
      </c>
      <c r="Q161" s="219">
        <v>0</v>
      </c>
      <c r="R161" s="219">
        <v>0</v>
      </c>
      <c r="S161" s="219">
        <v>0</v>
      </c>
      <c r="T161" s="219">
        <v>0</v>
      </c>
      <c r="U161" s="219">
        <v>0</v>
      </c>
      <c r="V161" s="219">
        <v>0</v>
      </c>
      <c r="W161" s="219">
        <v>0</v>
      </c>
      <c r="X161" s="219">
        <v>0</v>
      </c>
      <c r="Y161" s="219">
        <v>0</v>
      </c>
      <c r="Z161" s="219">
        <v>30</v>
      </c>
      <c r="AA161" s="219">
        <v>105</v>
      </c>
      <c r="AB161" s="219">
        <v>0</v>
      </c>
      <c r="AC161" s="219">
        <v>0</v>
      </c>
      <c r="AD161" s="219">
        <v>0</v>
      </c>
      <c r="AE161" s="219">
        <v>0</v>
      </c>
      <c r="AF161" s="219">
        <v>0</v>
      </c>
      <c r="AG161" s="219">
        <v>0</v>
      </c>
      <c r="AH161" s="219">
        <v>0</v>
      </c>
      <c r="AI161" s="219">
        <v>0</v>
      </c>
      <c r="AJ161" s="219">
        <v>0</v>
      </c>
      <c r="AK161" s="219">
        <v>0</v>
      </c>
      <c r="AL161" s="219">
        <v>0</v>
      </c>
      <c r="AM161" s="219">
        <v>0</v>
      </c>
    </row>
    <row r="162" spans="1:39">
      <c r="A162" s="219" t="s">
        <v>92</v>
      </c>
      <c r="B162" s="219" t="s">
        <v>158</v>
      </c>
      <c r="C162" s="219" t="s">
        <v>619</v>
      </c>
      <c r="E162" s="256">
        <v>40956</v>
      </c>
      <c r="F162" s="256">
        <v>40956</v>
      </c>
      <c r="G162" s="257">
        <v>3000</v>
      </c>
      <c r="H162" s="219">
        <v>0</v>
      </c>
      <c r="I162" s="219">
        <v>0</v>
      </c>
      <c r="J162" s="219">
        <v>15</v>
      </c>
      <c r="K162" s="219">
        <v>0</v>
      </c>
      <c r="L162" s="219">
        <v>0</v>
      </c>
      <c r="M162" s="219">
        <v>0</v>
      </c>
      <c r="O162" s="219" t="s">
        <v>616</v>
      </c>
      <c r="P162" s="219">
        <v>0</v>
      </c>
      <c r="Q162" s="219">
        <v>0</v>
      </c>
      <c r="R162" s="219">
        <v>0</v>
      </c>
      <c r="S162" s="219">
        <v>0</v>
      </c>
      <c r="T162" s="219">
        <v>0</v>
      </c>
      <c r="U162" s="219">
        <v>0</v>
      </c>
      <c r="V162" s="219">
        <v>0</v>
      </c>
      <c r="W162" s="219">
        <v>0</v>
      </c>
      <c r="X162" s="219">
        <v>0</v>
      </c>
      <c r="Y162" s="219">
        <v>0</v>
      </c>
      <c r="Z162" s="219">
        <v>0</v>
      </c>
      <c r="AA162" s="219">
        <v>15</v>
      </c>
      <c r="AB162" s="219">
        <v>0</v>
      </c>
      <c r="AC162" s="219">
        <v>0</v>
      </c>
      <c r="AD162" s="219">
        <v>0</v>
      </c>
      <c r="AE162" s="219">
        <v>0</v>
      </c>
      <c r="AF162" s="219">
        <v>0</v>
      </c>
      <c r="AG162" s="219">
        <v>0</v>
      </c>
      <c r="AH162" s="219">
        <v>0</v>
      </c>
      <c r="AI162" s="219">
        <v>0</v>
      </c>
      <c r="AJ162" s="219">
        <v>0</v>
      </c>
      <c r="AK162" s="219">
        <v>0</v>
      </c>
      <c r="AL162" s="219">
        <v>0</v>
      </c>
      <c r="AM162" s="219">
        <v>0</v>
      </c>
    </row>
    <row r="163" spans="1:39">
      <c r="A163" s="219" t="s">
        <v>92</v>
      </c>
      <c r="B163" s="219" t="s">
        <v>158</v>
      </c>
      <c r="C163" s="219" t="s">
        <v>620</v>
      </c>
      <c r="E163" s="256">
        <v>41076</v>
      </c>
      <c r="F163" s="256">
        <v>41076</v>
      </c>
      <c r="G163" s="257">
        <v>3000</v>
      </c>
      <c r="H163" s="219">
        <v>0</v>
      </c>
      <c r="I163" s="219">
        <v>0</v>
      </c>
      <c r="J163" s="219">
        <v>15</v>
      </c>
      <c r="K163" s="219">
        <v>0</v>
      </c>
      <c r="L163" s="219">
        <v>0</v>
      </c>
      <c r="M163" s="219">
        <v>0</v>
      </c>
      <c r="O163" s="219" t="s">
        <v>616</v>
      </c>
      <c r="P163" s="219">
        <v>0</v>
      </c>
      <c r="Q163" s="219">
        <v>0</v>
      </c>
      <c r="R163" s="219">
        <v>0</v>
      </c>
      <c r="S163" s="219">
        <v>0</v>
      </c>
      <c r="T163" s="219">
        <v>0</v>
      </c>
      <c r="U163" s="219">
        <v>0</v>
      </c>
      <c r="V163" s="219">
        <v>0</v>
      </c>
      <c r="W163" s="219">
        <v>0</v>
      </c>
      <c r="X163" s="219">
        <v>0</v>
      </c>
      <c r="Y163" s="219">
        <v>0</v>
      </c>
      <c r="Z163" s="219">
        <v>0</v>
      </c>
      <c r="AA163" s="219">
        <v>15</v>
      </c>
      <c r="AB163" s="219">
        <v>0</v>
      </c>
      <c r="AC163" s="219">
        <v>0</v>
      </c>
      <c r="AD163" s="219">
        <v>0</v>
      </c>
      <c r="AE163" s="219">
        <v>0</v>
      </c>
      <c r="AF163" s="219">
        <v>0</v>
      </c>
      <c r="AG163" s="219">
        <v>0</v>
      </c>
      <c r="AH163" s="219">
        <v>0</v>
      </c>
      <c r="AI163" s="219">
        <v>0</v>
      </c>
      <c r="AJ163" s="219">
        <v>0</v>
      </c>
      <c r="AK163" s="219">
        <v>0</v>
      </c>
      <c r="AL163" s="219">
        <v>0</v>
      </c>
      <c r="AM163" s="219">
        <v>0</v>
      </c>
    </row>
    <row r="164" spans="1:39">
      <c r="A164" s="219" t="s">
        <v>92</v>
      </c>
      <c r="B164" s="219" t="s">
        <v>158</v>
      </c>
      <c r="C164" s="219" t="s">
        <v>621</v>
      </c>
      <c r="E164" s="256">
        <v>41255</v>
      </c>
      <c r="F164" s="256">
        <v>41255</v>
      </c>
      <c r="G164" s="257">
        <v>3250</v>
      </c>
      <c r="H164" s="219">
        <v>0</v>
      </c>
      <c r="I164" s="219">
        <v>0</v>
      </c>
      <c r="J164" s="219">
        <v>15</v>
      </c>
      <c r="K164" s="219">
        <v>0</v>
      </c>
      <c r="L164" s="219">
        <v>0</v>
      </c>
      <c r="M164" s="219">
        <v>0</v>
      </c>
      <c r="O164" s="219" t="s">
        <v>616</v>
      </c>
      <c r="P164" s="219">
        <v>0</v>
      </c>
      <c r="Q164" s="219">
        <v>0</v>
      </c>
      <c r="R164" s="219">
        <v>0</v>
      </c>
      <c r="S164" s="219">
        <v>0</v>
      </c>
      <c r="T164" s="219">
        <v>0</v>
      </c>
      <c r="U164" s="219">
        <v>0</v>
      </c>
      <c r="V164" s="219">
        <v>0</v>
      </c>
      <c r="W164" s="219">
        <v>0</v>
      </c>
      <c r="X164" s="219">
        <v>0</v>
      </c>
      <c r="Y164" s="219">
        <v>0</v>
      </c>
      <c r="Z164" s="219">
        <v>0</v>
      </c>
      <c r="AA164" s="219">
        <v>15</v>
      </c>
      <c r="AB164" s="219">
        <v>0</v>
      </c>
      <c r="AC164" s="219">
        <v>0</v>
      </c>
      <c r="AD164" s="219">
        <v>0</v>
      </c>
      <c r="AE164" s="219">
        <v>0</v>
      </c>
      <c r="AF164" s="219">
        <v>0</v>
      </c>
      <c r="AG164" s="219">
        <v>0</v>
      </c>
      <c r="AH164" s="219">
        <v>0</v>
      </c>
      <c r="AI164" s="219">
        <v>0</v>
      </c>
      <c r="AJ164" s="219">
        <v>0</v>
      </c>
      <c r="AK164" s="219">
        <v>0</v>
      </c>
      <c r="AL164" s="219">
        <v>0</v>
      </c>
      <c r="AM164" s="219">
        <v>0</v>
      </c>
    </row>
    <row r="165" spans="1:39">
      <c r="A165" s="219" t="s">
        <v>93</v>
      </c>
      <c r="B165" s="219" t="s">
        <v>158</v>
      </c>
      <c r="C165" s="219" t="s">
        <v>622</v>
      </c>
      <c r="E165" s="256">
        <v>40956</v>
      </c>
      <c r="F165" s="256">
        <v>40956</v>
      </c>
      <c r="G165" s="257">
        <v>3000</v>
      </c>
      <c r="H165" s="219">
        <v>0</v>
      </c>
      <c r="I165" s="219">
        <v>0</v>
      </c>
      <c r="J165" s="219">
        <v>16</v>
      </c>
      <c r="K165" s="219">
        <v>0</v>
      </c>
      <c r="L165" s="219">
        <v>0</v>
      </c>
      <c r="M165" s="219">
        <v>0</v>
      </c>
      <c r="O165" s="219" t="s">
        <v>616</v>
      </c>
      <c r="P165" s="219">
        <v>0</v>
      </c>
      <c r="Q165" s="219">
        <v>0</v>
      </c>
      <c r="R165" s="219">
        <v>0</v>
      </c>
      <c r="S165" s="219">
        <v>0</v>
      </c>
      <c r="T165" s="219">
        <v>0</v>
      </c>
      <c r="U165" s="219">
        <v>0</v>
      </c>
      <c r="V165" s="219">
        <v>0</v>
      </c>
      <c r="W165" s="219">
        <v>0</v>
      </c>
      <c r="X165" s="219">
        <v>0</v>
      </c>
      <c r="Y165" s="219">
        <v>0</v>
      </c>
      <c r="Z165" s="219">
        <v>3</v>
      </c>
      <c r="AA165" s="219">
        <v>13</v>
      </c>
      <c r="AB165" s="219">
        <v>0</v>
      </c>
      <c r="AC165" s="219">
        <v>0</v>
      </c>
      <c r="AD165" s="219">
        <v>0</v>
      </c>
      <c r="AE165" s="219">
        <v>0</v>
      </c>
      <c r="AF165" s="219">
        <v>0</v>
      </c>
      <c r="AG165" s="219">
        <v>0</v>
      </c>
      <c r="AH165" s="219">
        <v>0</v>
      </c>
      <c r="AI165" s="219">
        <v>0</v>
      </c>
      <c r="AJ165" s="219">
        <v>0</v>
      </c>
      <c r="AK165" s="219">
        <v>0</v>
      </c>
      <c r="AL165" s="219">
        <v>0</v>
      </c>
      <c r="AM165" s="219">
        <v>0</v>
      </c>
    </row>
    <row r="166" spans="1:39">
      <c r="A166" s="219" t="s">
        <v>93</v>
      </c>
      <c r="B166" s="219" t="s">
        <v>158</v>
      </c>
      <c r="C166" s="219" t="s">
        <v>623</v>
      </c>
      <c r="E166" s="256">
        <v>41076</v>
      </c>
      <c r="F166" s="256">
        <v>41076</v>
      </c>
      <c r="G166" s="257">
        <v>3000</v>
      </c>
      <c r="H166" s="219">
        <v>0</v>
      </c>
      <c r="I166" s="219">
        <v>0</v>
      </c>
      <c r="J166" s="219">
        <v>16</v>
      </c>
      <c r="K166" s="219">
        <v>0</v>
      </c>
      <c r="L166" s="219">
        <v>0</v>
      </c>
      <c r="M166" s="219">
        <v>0</v>
      </c>
      <c r="O166" s="219" t="s">
        <v>616</v>
      </c>
      <c r="P166" s="219">
        <v>0</v>
      </c>
      <c r="Q166" s="219">
        <v>0</v>
      </c>
      <c r="R166" s="219">
        <v>0</v>
      </c>
      <c r="S166" s="219">
        <v>0</v>
      </c>
      <c r="T166" s="219">
        <v>0</v>
      </c>
      <c r="U166" s="219">
        <v>0</v>
      </c>
      <c r="V166" s="219">
        <v>0</v>
      </c>
      <c r="W166" s="219">
        <v>0</v>
      </c>
      <c r="X166" s="219">
        <v>0</v>
      </c>
      <c r="Y166" s="219">
        <v>0</v>
      </c>
      <c r="Z166" s="219">
        <v>3</v>
      </c>
      <c r="AA166" s="219">
        <v>13</v>
      </c>
      <c r="AB166" s="219">
        <v>0</v>
      </c>
      <c r="AC166" s="219">
        <v>0</v>
      </c>
      <c r="AD166" s="219">
        <v>0</v>
      </c>
      <c r="AE166" s="219">
        <v>0</v>
      </c>
      <c r="AF166" s="219">
        <v>0</v>
      </c>
      <c r="AG166" s="219">
        <v>0</v>
      </c>
      <c r="AH166" s="219">
        <v>0</v>
      </c>
      <c r="AI166" s="219">
        <v>0</v>
      </c>
      <c r="AJ166" s="219">
        <v>0</v>
      </c>
      <c r="AK166" s="219">
        <v>0</v>
      </c>
      <c r="AL166" s="219">
        <v>0</v>
      </c>
      <c r="AM166" s="219">
        <v>0</v>
      </c>
    </row>
    <row r="167" spans="1:39">
      <c r="A167" s="219" t="s">
        <v>93</v>
      </c>
      <c r="B167" s="219" t="s">
        <v>158</v>
      </c>
      <c r="C167" s="219" t="s">
        <v>624</v>
      </c>
      <c r="E167" s="256">
        <v>41255</v>
      </c>
      <c r="F167" s="256">
        <v>41255</v>
      </c>
      <c r="G167" s="257">
        <v>3250</v>
      </c>
      <c r="H167" s="219">
        <v>0</v>
      </c>
      <c r="I167" s="219">
        <v>0</v>
      </c>
      <c r="J167" s="219">
        <v>16</v>
      </c>
      <c r="K167" s="219">
        <v>0</v>
      </c>
      <c r="L167" s="219">
        <v>0</v>
      </c>
      <c r="M167" s="219">
        <v>0</v>
      </c>
      <c r="O167" s="219" t="s">
        <v>616</v>
      </c>
      <c r="P167" s="219">
        <v>0</v>
      </c>
      <c r="Q167" s="219">
        <v>0</v>
      </c>
      <c r="R167" s="219">
        <v>0</v>
      </c>
      <c r="S167" s="219">
        <v>0</v>
      </c>
      <c r="T167" s="219">
        <v>0</v>
      </c>
      <c r="U167" s="219">
        <v>0</v>
      </c>
      <c r="V167" s="219">
        <v>0</v>
      </c>
      <c r="W167" s="219">
        <v>0</v>
      </c>
      <c r="X167" s="219">
        <v>0</v>
      </c>
      <c r="Y167" s="219">
        <v>0</v>
      </c>
      <c r="Z167" s="219">
        <v>3</v>
      </c>
      <c r="AA167" s="219">
        <v>13</v>
      </c>
      <c r="AB167" s="219">
        <v>0</v>
      </c>
      <c r="AC167" s="219">
        <v>0</v>
      </c>
      <c r="AD167" s="219">
        <v>0</v>
      </c>
      <c r="AE167" s="219">
        <v>0</v>
      </c>
      <c r="AF167" s="219">
        <v>0</v>
      </c>
      <c r="AG167" s="219">
        <v>0</v>
      </c>
      <c r="AH167" s="219">
        <v>0</v>
      </c>
      <c r="AI167" s="219">
        <v>0</v>
      </c>
      <c r="AJ167" s="219">
        <v>0</v>
      </c>
      <c r="AK167" s="219">
        <v>0</v>
      </c>
      <c r="AL167" s="219">
        <v>0</v>
      </c>
      <c r="AM167" s="219">
        <v>0</v>
      </c>
    </row>
    <row r="168" spans="1:39">
      <c r="A168" s="219" t="s">
        <v>159</v>
      </c>
      <c r="B168" s="219" t="s">
        <v>95</v>
      </c>
      <c r="C168" s="219" t="s">
        <v>625</v>
      </c>
      <c r="E168" s="256">
        <v>40909</v>
      </c>
      <c r="F168" s="256">
        <v>41274</v>
      </c>
      <c r="G168" s="257">
        <v>20600</v>
      </c>
      <c r="H168" s="219">
        <v>0</v>
      </c>
      <c r="I168" s="219">
        <v>0</v>
      </c>
      <c r="J168" s="219">
        <v>22</v>
      </c>
      <c r="K168" s="219">
        <v>0</v>
      </c>
      <c r="L168" s="219">
        <v>0</v>
      </c>
      <c r="M168" s="219">
        <v>0</v>
      </c>
      <c r="O168" s="219" t="s">
        <v>616</v>
      </c>
      <c r="P168" s="219">
        <v>0</v>
      </c>
      <c r="Q168" s="219">
        <v>0</v>
      </c>
      <c r="R168" s="219">
        <v>0</v>
      </c>
      <c r="S168" s="219">
        <v>0</v>
      </c>
      <c r="T168" s="219">
        <v>0</v>
      </c>
      <c r="U168" s="219">
        <v>0</v>
      </c>
      <c r="V168" s="219">
        <v>0</v>
      </c>
      <c r="W168" s="219">
        <v>0</v>
      </c>
      <c r="X168" s="219">
        <v>0</v>
      </c>
      <c r="Y168" s="219">
        <v>0</v>
      </c>
      <c r="Z168" s="219">
        <v>2</v>
      </c>
      <c r="AA168" s="219">
        <v>20</v>
      </c>
      <c r="AB168" s="219">
        <v>0</v>
      </c>
      <c r="AC168" s="219">
        <v>0</v>
      </c>
      <c r="AD168" s="219">
        <v>0</v>
      </c>
      <c r="AE168" s="219">
        <v>0</v>
      </c>
      <c r="AF168" s="219">
        <v>0</v>
      </c>
      <c r="AG168" s="219">
        <v>0</v>
      </c>
      <c r="AH168" s="219">
        <v>0</v>
      </c>
      <c r="AI168" s="219">
        <v>0</v>
      </c>
      <c r="AJ168" s="219">
        <v>0</v>
      </c>
      <c r="AK168" s="219">
        <v>0</v>
      </c>
      <c r="AL168" s="219">
        <v>0</v>
      </c>
      <c r="AM168" s="219">
        <v>0</v>
      </c>
    </row>
    <row r="169" spans="1:39">
      <c r="A169" s="219" t="s">
        <v>94</v>
      </c>
      <c r="B169" s="219" t="s">
        <v>158</v>
      </c>
      <c r="C169" s="219" t="s">
        <v>626</v>
      </c>
      <c r="E169" s="256">
        <v>40909</v>
      </c>
      <c r="F169" s="256">
        <v>41274</v>
      </c>
      <c r="G169" s="257">
        <v>55000</v>
      </c>
      <c r="H169" s="219">
        <v>0</v>
      </c>
      <c r="I169" s="219">
        <v>0</v>
      </c>
      <c r="J169" s="219">
        <v>150</v>
      </c>
      <c r="K169" s="219">
        <v>0</v>
      </c>
      <c r="L169" s="219">
        <v>0</v>
      </c>
      <c r="M169" s="219">
        <v>0</v>
      </c>
      <c r="O169" s="219" t="s">
        <v>616</v>
      </c>
      <c r="P169" s="219">
        <v>0</v>
      </c>
      <c r="Q169" s="219">
        <v>0</v>
      </c>
      <c r="R169" s="219">
        <v>0</v>
      </c>
      <c r="S169" s="219">
        <v>0</v>
      </c>
      <c r="T169" s="219">
        <v>0</v>
      </c>
      <c r="U169" s="219">
        <v>0</v>
      </c>
      <c r="V169" s="219">
        <v>0</v>
      </c>
      <c r="W169" s="219">
        <v>0</v>
      </c>
      <c r="X169" s="219">
        <v>0</v>
      </c>
      <c r="Y169" s="219">
        <v>0</v>
      </c>
      <c r="Z169" s="219">
        <v>30</v>
      </c>
      <c r="AA169" s="219">
        <v>120</v>
      </c>
      <c r="AB169" s="219">
        <v>0</v>
      </c>
      <c r="AC169" s="219">
        <v>0</v>
      </c>
      <c r="AD169" s="219">
        <v>0</v>
      </c>
      <c r="AE169" s="219">
        <v>0</v>
      </c>
      <c r="AF169" s="219">
        <v>0</v>
      </c>
      <c r="AG169" s="219">
        <v>0</v>
      </c>
      <c r="AH169" s="219">
        <v>0</v>
      </c>
      <c r="AI169" s="219">
        <v>0</v>
      </c>
      <c r="AJ169" s="219">
        <v>0</v>
      </c>
      <c r="AK169" s="219">
        <v>0</v>
      </c>
      <c r="AL169" s="219">
        <v>0</v>
      </c>
      <c r="AM169" s="219">
        <v>0</v>
      </c>
    </row>
    <row r="170" spans="1:39">
      <c r="A170" s="219" t="s">
        <v>160</v>
      </c>
      <c r="B170" s="219" t="s">
        <v>95</v>
      </c>
      <c r="C170" s="219" t="s">
        <v>627</v>
      </c>
      <c r="E170" s="256">
        <v>40909</v>
      </c>
      <c r="F170" s="256">
        <v>41274</v>
      </c>
      <c r="G170" s="257">
        <v>122500</v>
      </c>
      <c r="H170" s="219">
        <v>0</v>
      </c>
      <c r="I170" s="219">
        <v>0</v>
      </c>
      <c r="J170" s="219">
        <v>7</v>
      </c>
      <c r="K170" s="219">
        <v>0</v>
      </c>
      <c r="L170" s="219">
        <v>0</v>
      </c>
      <c r="M170" s="219">
        <v>0</v>
      </c>
      <c r="O170" s="219" t="s">
        <v>616</v>
      </c>
      <c r="P170" s="219">
        <v>0</v>
      </c>
      <c r="Q170" s="219">
        <v>0</v>
      </c>
      <c r="R170" s="219">
        <v>0</v>
      </c>
      <c r="S170" s="219">
        <v>0</v>
      </c>
      <c r="T170" s="219">
        <v>0</v>
      </c>
      <c r="U170" s="219">
        <v>0</v>
      </c>
      <c r="V170" s="219">
        <v>0</v>
      </c>
      <c r="W170" s="219">
        <v>0</v>
      </c>
      <c r="X170" s="219">
        <v>0</v>
      </c>
      <c r="Y170" s="219">
        <v>0</v>
      </c>
      <c r="Z170" s="219">
        <v>0</v>
      </c>
      <c r="AA170" s="219">
        <v>7</v>
      </c>
      <c r="AB170" s="219">
        <v>0</v>
      </c>
      <c r="AC170" s="219">
        <v>0</v>
      </c>
      <c r="AD170" s="219">
        <v>0</v>
      </c>
      <c r="AE170" s="219">
        <v>0</v>
      </c>
      <c r="AF170" s="219">
        <v>0</v>
      </c>
      <c r="AG170" s="219">
        <v>0</v>
      </c>
      <c r="AH170" s="219">
        <v>0</v>
      </c>
      <c r="AI170" s="219">
        <v>0</v>
      </c>
      <c r="AJ170" s="219">
        <v>0</v>
      </c>
      <c r="AK170" s="219">
        <v>0</v>
      </c>
      <c r="AL170" s="219">
        <v>0</v>
      </c>
      <c r="AM170" s="219">
        <v>0</v>
      </c>
    </row>
    <row r="171" spans="1:39">
      <c r="A171" s="219" t="s">
        <v>629</v>
      </c>
      <c r="B171" s="219" t="s">
        <v>95</v>
      </c>
      <c r="C171" s="219" t="s">
        <v>628</v>
      </c>
      <c r="E171" s="256">
        <v>41121</v>
      </c>
      <c r="F171" s="256">
        <v>41121</v>
      </c>
      <c r="G171" s="257">
        <v>2500</v>
      </c>
      <c r="H171" s="219">
        <v>0</v>
      </c>
      <c r="I171" s="219">
        <v>0</v>
      </c>
      <c r="J171" s="219">
        <v>1</v>
      </c>
      <c r="K171" s="219">
        <v>0</v>
      </c>
      <c r="L171" s="219">
        <v>0</v>
      </c>
      <c r="M171" s="219">
        <v>0</v>
      </c>
      <c r="O171" s="219" t="s">
        <v>616</v>
      </c>
      <c r="P171" s="219">
        <v>0</v>
      </c>
      <c r="Q171" s="219">
        <v>0</v>
      </c>
      <c r="R171" s="219">
        <v>0</v>
      </c>
      <c r="S171" s="219">
        <v>0</v>
      </c>
      <c r="T171" s="219">
        <v>0</v>
      </c>
      <c r="U171" s="219">
        <v>0</v>
      </c>
      <c r="V171" s="219">
        <v>0</v>
      </c>
      <c r="W171" s="219">
        <v>0</v>
      </c>
      <c r="X171" s="219">
        <v>0</v>
      </c>
      <c r="Y171" s="219">
        <v>0</v>
      </c>
      <c r="Z171" s="219">
        <v>0</v>
      </c>
      <c r="AA171" s="219">
        <v>1</v>
      </c>
      <c r="AB171" s="219">
        <v>0</v>
      </c>
      <c r="AC171" s="219">
        <v>0</v>
      </c>
      <c r="AD171" s="219">
        <v>0</v>
      </c>
      <c r="AE171" s="219">
        <v>0</v>
      </c>
      <c r="AF171" s="219">
        <v>0</v>
      </c>
      <c r="AG171" s="219">
        <v>0</v>
      </c>
      <c r="AH171" s="219">
        <v>0</v>
      </c>
      <c r="AI171" s="219">
        <v>0</v>
      </c>
      <c r="AJ171" s="219">
        <v>0</v>
      </c>
      <c r="AK171" s="219">
        <v>0</v>
      </c>
      <c r="AL171" s="219">
        <v>0</v>
      </c>
      <c r="AM171" s="219">
        <v>0</v>
      </c>
    </row>
    <row r="172" spans="1:39">
      <c r="A172" s="219" t="s">
        <v>631</v>
      </c>
      <c r="B172" s="219" t="s">
        <v>632</v>
      </c>
      <c r="C172" s="219" t="s">
        <v>630</v>
      </c>
      <c r="E172" s="256">
        <v>41038</v>
      </c>
      <c r="F172" s="256">
        <v>41042</v>
      </c>
      <c r="G172" s="257">
        <v>1000</v>
      </c>
      <c r="H172" s="219">
        <v>0</v>
      </c>
      <c r="I172" s="219">
        <v>0</v>
      </c>
      <c r="J172" s="219">
        <v>0</v>
      </c>
      <c r="K172" s="219">
        <v>0</v>
      </c>
      <c r="L172" s="219">
        <v>0</v>
      </c>
      <c r="M172" s="219">
        <v>2</v>
      </c>
      <c r="O172" s="219" t="s">
        <v>633</v>
      </c>
      <c r="P172" s="219">
        <v>0</v>
      </c>
      <c r="Q172" s="219">
        <v>2</v>
      </c>
      <c r="R172" s="219">
        <v>0</v>
      </c>
      <c r="S172" s="219">
        <v>0</v>
      </c>
      <c r="T172" s="219">
        <v>0</v>
      </c>
      <c r="U172" s="219">
        <v>0</v>
      </c>
      <c r="V172" s="219">
        <v>0</v>
      </c>
      <c r="W172" s="219">
        <v>0</v>
      </c>
      <c r="X172" s="219">
        <v>0</v>
      </c>
      <c r="Y172" s="219">
        <v>0</v>
      </c>
      <c r="Z172" s="219">
        <v>0</v>
      </c>
      <c r="AA172" s="219">
        <v>0</v>
      </c>
      <c r="AB172" s="219">
        <v>0</v>
      </c>
      <c r="AC172" s="219">
        <v>0</v>
      </c>
      <c r="AD172" s="219">
        <v>0</v>
      </c>
      <c r="AE172" s="219">
        <v>0</v>
      </c>
      <c r="AF172" s="219">
        <v>0</v>
      </c>
      <c r="AG172" s="219">
        <v>0</v>
      </c>
      <c r="AH172" s="219">
        <v>0</v>
      </c>
      <c r="AI172" s="219">
        <v>0</v>
      </c>
      <c r="AJ172" s="219">
        <v>0</v>
      </c>
      <c r="AK172" s="219">
        <v>0</v>
      </c>
      <c r="AL172" s="219">
        <v>0</v>
      </c>
      <c r="AM172" s="219">
        <v>0</v>
      </c>
    </row>
    <row r="173" spans="1:39">
      <c r="A173" s="219" t="s">
        <v>635</v>
      </c>
      <c r="B173" s="219" t="s">
        <v>636</v>
      </c>
      <c r="C173" s="219" t="s">
        <v>634</v>
      </c>
      <c r="E173" s="256">
        <v>40940</v>
      </c>
      <c r="F173" s="256">
        <v>40944</v>
      </c>
      <c r="G173" s="257">
        <v>1000</v>
      </c>
      <c r="H173" s="219">
        <v>0</v>
      </c>
      <c r="I173" s="219">
        <v>0</v>
      </c>
      <c r="J173" s="219">
        <v>0</v>
      </c>
      <c r="K173" s="219">
        <v>0</v>
      </c>
      <c r="L173" s="219">
        <v>0</v>
      </c>
      <c r="M173" s="219">
        <v>1</v>
      </c>
      <c r="O173" s="219" t="s">
        <v>633</v>
      </c>
      <c r="P173" s="219">
        <v>0</v>
      </c>
      <c r="Q173" s="219">
        <v>1</v>
      </c>
      <c r="R173" s="219">
        <v>0</v>
      </c>
      <c r="S173" s="219">
        <v>0</v>
      </c>
      <c r="T173" s="219">
        <v>0</v>
      </c>
      <c r="U173" s="219">
        <v>0</v>
      </c>
      <c r="V173" s="219">
        <v>0</v>
      </c>
      <c r="W173" s="219">
        <v>0</v>
      </c>
      <c r="X173" s="219">
        <v>0</v>
      </c>
      <c r="Y173" s="219">
        <v>0</v>
      </c>
      <c r="Z173" s="219">
        <v>0</v>
      </c>
      <c r="AA173" s="219">
        <v>0</v>
      </c>
      <c r="AB173" s="219">
        <v>0</v>
      </c>
      <c r="AC173" s="219">
        <v>0</v>
      </c>
      <c r="AD173" s="219">
        <v>0</v>
      </c>
      <c r="AE173" s="219">
        <v>0</v>
      </c>
      <c r="AF173" s="219">
        <v>0</v>
      </c>
      <c r="AG173" s="219">
        <v>0</v>
      </c>
      <c r="AH173" s="219">
        <v>0</v>
      </c>
      <c r="AI173" s="219">
        <v>0</v>
      </c>
      <c r="AJ173" s="219">
        <v>0</v>
      </c>
      <c r="AK173" s="219">
        <v>0</v>
      </c>
      <c r="AL173" s="219">
        <v>0</v>
      </c>
      <c r="AM173" s="219">
        <v>0</v>
      </c>
    </row>
    <row r="174" spans="1:39">
      <c r="A174" s="219" t="s">
        <v>638</v>
      </c>
      <c r="B174" s="219" t="s">
        <v>639</v>
      </c>
      <c r="C174" s="219" t="s">
        <v>637</v>
      </c>
      <c r="E174" s="256">
        <v>41074</v>
      </c>
      <c r="F174" s="256">
        <v>41076</v>
      </c>
      <c r="G174" s="257">
        <v>3000</v>
      </c>
      <c r="H174" s="219">
        <v>0</v>
      </c>
      <c r="I174" s="219">
        <v>0</v>
      </c>
      <c r="J174" s="219">
        <v>0</v>
      </c>
      <c r="K174" s="219">
        <v>0</v>
      </c>
      <c r="L174" s="219">
        <v>0</v>
      </c>
      <c r="M174" s="219">
        <v>4</v>
      </c>
      <c r="O174" s="219" t="s">
        <v>633</v>
      </c>
      <c r="P174" s="219">
        <v>0</v>
      </c>
      <c r="Q174" s="219">
        <v>4</v>
      </c>
      <c r="R174" s="219">
        <v>0</v>
      </c>
      <c r="S174" s="219">
        <v>0</v>
      </c>
      <c r="T174" s="219">
        <v>0</v>
      </c>
      <c r="U174" s="219">
        <v>0</v>
      </c>
      <c r="V174" s="219">
        <v>0</v>
      </c>
      <c r="W174" s="219">
        <v>0</v>
      </c>
      <c r="X174" s="219">
        <v>0</v>
      </c>
      <c r="Y174" s="219">
        <v>0</v>
      </c>
      <c r="Z174" s="219">
        <v>0</v>
      </c>
      <c r="AA174" s="219">
        <v>0</v>
      </c>
      <c r="AB174" s="219">
        <v>0</v>
      </c>
      <c r="AC174" s="219">
        <v>0</v>
      </c>
      <c r="AD174" s="219">
        <v>0</v>
      </c>
      <c r="AE174" s="219">
        <v>0</v>
      </c>
      <c r="AF174" s="219">
        <v>0</v>
      </c>
      <c r="AG174" s="219">
        <v>0</v>
      </c>
      <c r="AH174" s="219">
        <v>0</v>
      </c>
      <c r="AI174" s="219">
        <v>0</v>
      </c>
      <c r="AJ174" s="219">
        <v>0</v>
      </c>
      <c r="AK174" s="219">
        <v>0</v>
      </c>
      <c r="AL174" s="219">
        <v>0</v>
      </c>
      <c r="AM174" s="219">
        <v>0</v>
      </c>
    </row>
    <row r="175" spans="1:39">
      <c r="A175" s="219" t="s">
        <v>641</v>
      </c>
      <c r="B175" s="219" t="s">
        <v>642</v>
      </c>
      <c r="C175" s="219" t="s">
        <v>640</v>
      </c>
      <c r="E175" s="256">
        <v>41129</v>
      </c>
      <c r="F175" s="256">
        <v>41131</v>
      </c>
      <c r="G175" s="257">
        <v>3000</v>
      </c>
      <c r="H175" s="219">
        <v>0</v>
      </c>
      <c r="I175" s="219">
        <v>0</v>
      </c>
      <c r="J175" s="219">
        <v>0</v>
      </c>
      <c r="K175" s="219">
        <v>0</v>
      </c>
      <c r="L175" s="219">
        <v>0</v>
      </c>
      <c r="M175" s="219">
        <v>4</v>
      </c>
      <c r="O175" s="219" t="s">
        <v>633</v>
      </c>
      <c r="P175" s="219">
        <v>0</v>
      </c>
      <c r="Q175" s="219">
        <v>4</v>
      </c>
      <c r="R175" s="219">
        <v>0</v>
      </c>
      <c r="S175" s="219">
        <v>0</v>
      </c>
      <c r="T175" s="219">
        <v>0</v>
      </c>
      <c r="U175" s="219">
        <v>0</v>
      </c>
      <c r="V175" s="219">
        <v>0</v>
      </c>
      <c r="W175" s="219">
        <v>0</v>
      </c>
      <c r="X175" s="219">
        <v>0</v>
      </c>
      <c r="Y175" s="219">
        <v>0</v>
      </c>
      <c r="Z175" s="219">
        <v>0</v>
      </c>
      <c r="AA175" s="219">
        <v>0</v>
      </c>
      <c r="AB175" s="219">
        <v>0</v>
      </c>
      <c r="AC175" s="219">
        <v>0</v>
      </c>
      <c r="AD175" s="219">
        <v>0</v>
      </c>
      <c r="AE175" s="219">
        <v>0</v>
      </c>
      <c r="AF175" s="219">
        <v>0</v>
      </c>
      <c r="AG175" s="219">
        <v>0</v>
      </c>
      <c r="AH175" s="219">
        <v>0</v>
      </c>
      <c r="AI175" s="219">
        <v>0</v>
      </c>
      <c r="AJ175" s="219">
        <v>0</v>
      </c>
      <c r="AK175" s="219">
        <v>0</v>
      </c>
      <c r="AL175" s="219">
        <v>0</v>
      </c>
      <c r="AM175" s="219">
        <v>0</v>
      </c>
    </row>
    <row r="176" spans="1:39">
      <c r="A176" s="219" t="s">
        <v>644</v>
      </c>
      <c r="B176" s="219" t="s">
        <v>645</v>
      </c>
      <c r="C176" s="219" t="s">
        <v>643</v>
      </c>
      <c r="E176" s="256">
        <v>41156</v>
      </c>
      <c r="F176" s="256">
        <v>41160</v>
      </c>
      <c r="G176" s="257">
        <v>15000</v>
      </c>
      <c r="H176" s="219">
        <v>0</v>
      </c>
      <c r="I176" s="219">
        <v>0</v>
      </c>
      <c r="J176" s="219">
        <v>0</v>
      </c>
      <c r="K176" s="219">
        <v>0</v>
      </c>
      <c r="L176" s="219">
        <v>0</v>
      </c>
      <c r="M176" s="219">
        <v>6</v>
      </c>
      <c r="O176" s="219" t="s">
        <v>633</v>
      </c>
      <c r="P176" s="219">
        <v>0</v>
      </c>
      <c r="Q176" s="219">
        <v>6</v>
      </c>
      <c r="R176" s="219">
        <v>0</v>
      </c>
      <c r="S176" s="219">
        <v>0</v>
      </c>
      <c r="T176" s="219">
        <v>0</v>
      </c>
      <c r="U176" s="219">
        <v>0</v>
      </c>
      <c r="V176" s="219">
        <v>0</v>
      </c>
      <c r="W176" s="219">
        <v>0</v>
      </c>
      <c r="X176" s="219">
        <v>0</v>
      </c>
      <c r="Y176" s="219">
        <v>0</v>
      </c>
      <c r="Z176" s="219">
        <v>0</v>
      </c>
      <c r="AA176" s="219">
        <v>0</v>
      </c>
      <c r="AB176" s="219">
        <v>0</v>
      </c>
      <c r="AC176" s="219">
        <v>0</v>
      </c>
      <c r="AD176" s="219">
        <v>0</v>
      </c>
      <c r="AE176" s="219">
        <v>0</v>
      </c>
      <c r="AF176" s="219">
        <v>0</v>
      </c>
      <c r="AG176" s="219">
        <v>0</v>
      </c>
      <c r="AH176" s="219">
        <v>0</v>
      </c>
      <c r="AI176" s="219">
        <v>0</v>
      </c>
      <c r="AJ176" s="219">
        <v>0</v>
      </c>
      <c r="AK176" s="219">
        <v>0</v>
      </c>
      <c r="AL176" s="219">
        <v>0</v>
      </c>
      <c r="AM176" s="219">
        <v>0</v>
      </c>
    </row>
    <row r="177" spans="1:39">
      <c r="A177" s="219" t="s">
        <v>647</v>
      </c>
      <c r="B177" s="219" t="s">
        <v>648</v>
      </c>
      <c r="C177" s="219" t="s">
        <v>646</v>
      </c>
      <c r="E177" s="256">
        <v>41040</v>
      </c>
      <c r="F177" s="256">
        <v>41042</v>
      </c>
      <c r="G177" s="257">
        <v>4600</v>
      </c>
      <c r="H177" s="219">
        <v>0</v>
      </c>
      <c r="I177" s="219">
        <v>0</v>
      </c>
      <c r="J177" s="219">
        <v>0</v>
      </c>
      <c r="K177" s="219">
        <v>0</v>
      </c>
      <c r="L177" s="219">
        <v>0</v>
      </c>
      <c r="M177" s="219">
        <v>1</v>
      </c>
      <c r="O177" s="219" t="s">
        <v>633</v>
      </c>
      <c r="P177" s="219">
        <v>1</v>
      </c>
      <c r="Q177" s="219">
        <v>0</v>
      </c>
      <c r="R177" s="219">
        <v>0</v>
      </c>
      <c r="S177" s="219">
        <v>0</v>
      </c>
      <c r="T177" s="219">
        <v>0</v>
      </c>
      <c r="U177" s="219">
        <v>0</v>
      </c>
      <c r="V177" s="219">
        <v>0</v>
      </c>
      <c r="W177" s="219">
        <v>0</v>
      </c>
      <c r="X177" s="219">
        <v>0</v>
      </c>
      <c r="Y177" s="219">
        <v>0</v>
      </c>
      <c r="Z177" s="219">
        <v>0</v>
      </c>
      <c r="AA177" s="219">
        <v>0</v>
      </c>
      <c r="AB177" s="219">
        <v>0</v>
      </c>
      <c r="AC177" s="219">
        <v>0</v>
      </c>
      <c r="AD177" s="219">
        <v>0</v>
      </c>
      <c r="AE177" s="219">
        <v>0</v>
      </c>
      <c r="AF177" s="219">
        <v>0</v>
      </c>
      <c r="AG177" s="219">
        <v>0</v>
      </c>
      <c r="AH177" s="219">
        <v>0</v>
      </c>
      <c r="AI177" s="219">
        <v>0</v>
      </c>
      <c r="AJ177" s="219">
        <v>0</v>
      </c>
      <c r="AK177" s="219">
        <v>0</v>
      </c>
      <c r="AL177" s="219">
        <v>0</v>
      </c>
      <c r="AM177" s="219">
        <v>0</v>
      </c>
    </row>
    <row r="178" spans="1:39">
      <c r="A178" s="219" t="s">
        <v>650</v>
      </c>
      <c r="B178" s="219" t="s">
        <v>651</v>
      </c>
      <c r="C178" s="219" t="s">
        <v>649</v>
      </c>
      <c r="E178" s="256">
        <v>40985</v>
      </c>
      <c r="F178" s="256">
        <v>40986</v>
      </c>
      <c r="G178" s="257">
        <v>2560</v>
      </c>
      <c r="H178" s="219">
        <v>0</v>
      </c>
      <c r="I178" s="219">
        <v>0</v>
      </c>
      <c r="J178" s="219">
        <v>0</v>
      </c>
      <c r="K178" s="219">
        <v>0</v>
      </c>
      <c r="L178" s="219">
        <v>0</v>
      </c>
      <c r="M178" s="219">
        <v>1</v>
      </c>
      <c r="O178" s="219" t="s">
        <v>633</v>
      </c>
      <c r="P178" s="219">
        <v>1</v>
      </c>
      <c r="Q178" s="219">
        <v>0</v>
      </c>
      <c r="R178" s="219">
        <v>0</v>
      </c>
      <c r="S178" s="219">
        <v>0</v>
      </c>
      <c r="T178" s="219">
        <v>0</v>
      </c>
      <c r="U178" s="219">
        <v>0</v>
      </c>
      <c r="V178" s="219">
        <v>0</v>
      </c>
      <c r="W178" s="219">
        <v>0</v>
      </c>
      <c r="X178" s="219">
        <v>0</v>
      </c>
      <c r="Y178" s="219">
        <v>0</v>
      </c>
      <c r="Z178" s="219">
        <v>0</v>
      </c>
      <c r="AA178" s="219">
        <v>0</v>
      </c>
      <c r="AB178" s="219">
        <v>0</v>
      </c>
      <c r="AC178" s="219">
        <v>0</v>
      </c>
      <c r="AD178" s="219">
        <v>0</v>
      </c>
      <c r="AE178" s="219">
        <v>0</v>
      </c>
      <c r="AF178" s="219">
        <v>0</v>
      </c>
      <c r="AG178" s="219">
        <v>0</v>
      </c>
      <c r="AH178" s="219">
        <v>0</v>
      </c>
      <c r="AI178" s="219">
        <v>0</v>
      </c>
      <c r="AJ178" s="219">
        <v>0</v>
      </c>
      <c r="AK178" s="219">
        <v>0</v>
      </c>
      <c r="AL178" s="219">
        <v>0</v>
      </c>
      <c r="AM178" s="219">
        <v>0</v>
      </c>
    </row>
    <row r="179" spans="1:39">
      <c r="A179" s="219" t="s">
        <v>653</v>
      </c>
      <c r="B179" s="219" t="s">
        <v>654</v>
      </c>
      <c r="C179" s="219" t="s">
        <v>652</v>
      </c>
      <c r="E179" s="256">
        <v>41188</v>
      </c>
      <c r="F179" s="256">
        <v>41189</v>
      </c>
      <c r="G179" s="257">
        <v>2110</v>
      </c>
      <c r="H179" s="219">
        <v>0</v>
      </c>
      <c r="I179" s="219">
        <v>0</v>
      </c>
      <c r="J179" s="219">
        <v>0</v>
      </c>
      <c r="K179" s="219">
        <v>0</v>
      </c>
      <c r="L179" s="219">
        <v>0</v>
      </c>
      <c r="M179" s="219">
        <v>1</v>
      </c>
      <c r="O179" s="219" t="s">
        <v>633</v>
      </c>
      <c r="P179" s="219">
        <v>1</v>
      </c>
      <c r="Q179" s="219">
        <v>0</v>
      </c>
      <c r="R179" s="219">
        <v>0</v>
      </c>
      <c r="S179" s="219">
        <v>0</v>
      </c>
      <c r="T179" s="219">
        <v>0</v>
      </c>
      <c r="U179" s="219">
        <v>0</v>
      </c>
      <c r="V179" s="219">
        <v>0</v>
      </c>
      <c r="W179" s="219">
        <v>0</v>
      </c>
      <c r="X179" s="219">
        <v>0</v>
      </c>
      <c r="Y179" s="219">
        <v>0</v>
      </c>
      <c r="Z179" s="219">
        <v>0</v>
      </c>
      <c r="AA179" s="219">
        <v>0</v>
      </c>
      <c r="AB179" s="219">
        <v>0</v>
      </c>
      <c r="AC179" s="219">
        <v>0</v>
      </c>
      <c r="AD179" s="219">
        <v>0</v>
      </c>
      <c r="AE179" s="219">
        <v>0</v>
      </c>
      <c r="AF179" s="219">
        <v>0</v>
      </c>
      <c r="AG179" s="219">
        <v>0</v>
      </c>
      <c r="AH179" s="219">
        <v>0</v>
      </c>
      <c r="AI179" s="219">
        <v>0</v>
      </c>
      <c r="AJ179" s="219">
        <v>0</v>
      </c>
      <c r="AK179" s="219">
        <v>0</v>
      </c>
      <c r="AL179" s="219">
        <v>0</v>
      </c>
      <c r="AM179" s="219">
        <v>0</v>
      </c>
    </row>
    <row r="180" spans="1:39">
      <c r="A180" s="219" t="s">
        <v>656</v>
      </c>
      <c r="B180" s="219" t="s">
        <v>657</v>
      </c>
      <c r="C180" s="219" t="s">
        <v>655</v>
      </c>
      <c r="E180" s="256">
        <v>41171</v>
      </c>
      <c r="F180" s="256">
        <v>41173</v>
      </c>
      <c r="G180" s="257">
        <v>2500</v>
      </c>
      <c r="H180" s="219">
        <v>0</v>
      </c>
      <c r="I180" s="219">
        <v>0</v>
      </c>
      <c r="J180" s="219">
        <v>0</v>
      </c>
      <c r="K180" s="219">
        <v>0</v>
      </c>
      <c r="L180" s="219">
        <v>0</v>
      </c>
      <c r="M180" s="219">
        <v>1</v>
      </c>
      <c r="O180" s="219" t="s">
        <v>633</v>
      </c>
      <c r="P180" s="219">
        <v>1</v>
      </c>
      <c r="Q180" s="219">
        <v>0</v>
      </c>
      <c r="R180" s="219">
        <v>0</v>
      </c>
      <c r="S180" s="219">
        <v>0</v>
      </c>
      <c r="T180" s="219">
        <v>0</v>
      </c>
      <c r="U180" s="219">
        <v>0</v>
      </c>
      <c r="V180" s="219">
        <v>0</v>
      </c>
      <c r="W180" s="219">
        <v>0</v>
      </c>
      <c r="X180" s="219">
        <v>0</v>
      </c>
      <c r="Y180" s="219">
        <v>0</v>
      </c>
      <c r="Z180" s="219">
        <v>0</v>
      </c>
      <c r="AA180" s="219">
        <v>0</v>
      </c>
      <c r="AB180" s="219">
        <v>0</v>
      </c>
      <c r="AC180" s="219">
        <v>0</v>
      </c>
      <c r="AD180" s="219">
        <v>0</v>
      </c>
      <c r="AE180" s="219">
        <v>0</v>
      </c>
      <c r="AF180" s="219">
        <v>0</v>
      </c>
      <c r="AG180" s="219">
        <v>0</v>
      </c>
      <c r="AH180" s="219">
        <v>0</v>
      </c>
      <c r="AI180" s="219">
        <v>0</v>
      </c>
      <c r="AJ180" s="219">
        <v>0</v>
      </c>
      <c r="AK180" s="219">
        <v>0</v>
      </c>
      <c r="AL180" s="219">
        <v>0</v>
      </c>
      <c r="AM180" s="219">
        <v>0</v>
      </c>
    </row>
    <row r="181" spans="1:39">
      <c r="A181" s="219" t="s">
        <v>659</v>
      </c>
      <c r="B181" s="219" t="s">
        <v>660</v>
      </c>
      <c r="C181" s="219" t="s">
        <v>658</v>
      </c>
      <c r="E181" s="256">
        <v>40948</v>
      </c>
      <c r="F181" s="256">
        <v>40951</v>
      </c>
      <c r="G181" s="257">
        <v>5500</v>
      </c>
      <c r="H181" s="219">
        <v>0</v>
      </c>
      <c r="I181" s="219">
        <v>0</v>
      </c>
      <c r="J181" s="219">
        <v>0</v>
      </c>
      <c r="K181" s="219">
        <v>0</v>
      </c>
      <c r="L181" s="219">
        <v>0</v>
      </c>
      <c r="M181" s="219">
        <v>1</v>
      </c>
      <c r="O181" s="219" t="s">
        <v>633</v>
      </c>
      <c r="P181" s="219">
        <v>1</v>
      </c>
      <c r="Q181" s="219">
        <v>0</v>
      </c>
      <c r="R181" s="219">
        <v>0</v>
      </c>
      <c r="S181" s="219">
        <v>0</v>
      </c>
      <c r="T181" s="219">
        <v>0</v>
      </c>
      <c r="U181" s="219">
        <v>0</v>
      </c>
      <c r="V181" s="219">
        <v>0</v>
      </c>
      <c r="W181" s="219">
        <v>0</v>
      </c>
      <c r="X181" s="219">
        <v>0</v>
      </c>
      <c r="Y181" s="219">
        <v>0</v>
      </c>
      <c r="Z181" s="219">
        <v>0</v>
      </c>
      <c r="AA181" s="219">
        <v>0</v>
      </c>
      <c r="AB181" s="219">
        <v>0</v>
      </c>
      <c r="AC181" s="219">
        <v>0</v>
      </c>
      <c r="AD181" s="219">
        <v>0</v>
      </c>
      <c r="AE181" s="219">
        <v>0</v>
      </c>
      <c r="AF181" s="219">
        <v>0</v>
      </c>
      <c r="AG181" s="219">
        <v>0</v>
      </c>
      <c r="AH181" s="219">
        <v>0</v>
      </c>
      <c r="AI181" s="219">
        <v>0</v>
      </c>
      <c r="AJ181" s="219">
        <v>0</v>
      </c>
      <c r="AK181" s="219">
        <v>0</v>
      </c>
      <c r="AL181" s="219">
        <v>0</v>
      </c>
      <c r="AM181" s="219">
        <v>0</v>
      </c>
    </row>
    <row r="182" spans="1:39">
      <c r="A182" s="219" t="s">
        <v>662</v>
      </c>
      <c r="B182" s="219" t="s">
        <v>639</v>
      </c>
      <c r="C182" s="219" t="s">
        <v>661</v>
      </c>
      <c r="E182" s="256">
        <v>41074</v>
      </c>
      <c r="F182" s="256">
        <v>41076</v>
      </c>
      <c r="G182" s="257">
        <v>6000</v>
      </c>
      <c r="H182" s="219">
        <v>0</v>
      </c>
      <c r="I182" s="219">
        <v>0</v>
      </c>
      <c r="J182" s="219">
        <v>0</v>
      </c>
      <c r="K182" s="219">
        <v>0</v>
      </c>
      <c r="L182" s="219">
        <v>0</v>
      </c>
      <c r="M182" s="219">
        <v>1</v>
      </c>
      <c r="O182" s="219" t="s">
        <v>633</v>
      </c>
      <c r="P182" s="219">
        <v>1</v>
      </c>
      <c r="Q182" s="219">
        <v>0</v>
      </c>
      <c r="R182" s="219">
        <v>0</v>
      </c>
      <c r="S182" s="219">
        <v>0</v>
      </c>
      <c r="T182" s="219">
        <v>0</v>
      </c>
      <c r="U182" s="219">
        <v>0</v>
      </c>
      <c r="V182" s="219">
        <v>0</v>
      </c>
      <c r="W182" s="219">
        <v>0</v>
      </c>
      <c r="X182" s="219">
        <v>0</v>
      </c>
      <c r="Y182" s="219">
        <v>0</v>
      </c>
      <c r="Z182" s="219">
        <v>0</v>
      </c>
      <c r="AA182" s="219">
        <v>0</v>
      </c>
      <c r="AB182" s="219">
        <v>0</v>
      </c>
      <c r="AC182" s="219">
        <v>0</v>
      </c>
      <c r="AD182" s="219">
        <v>0</v>
      </c>
      <c r="AE182" s="219">
        <v>0</v>
      </c>
      <c r="AF182" s="219">
        <v>0</v>
      </c>
      <c r="AG182" s="219">
        <v>0</v>
      </c>
      <c r="AH182" s="219">
        <v>0</v>
      </c>
      <c r="AI182" s="219">
        <v>0</v>
      </c>
      <c r="AJ182" s="219">
        <v>0</v>
      </c>
      <c r="AK182" s="219">
        <v>0</v>
      </c>
      <c r="AL182" s="219">
        <v>0</v>
      </c>
      <c r="AM182" s="219">
        <v>0</v>
      </c>
    </row>
    <row r="183" spans="1:39">
      <c r="A183" s="219" t="s">
        <v>664</v>
      </c>
      <c r="B183" s="219" t="s">
        <v>665</v>
      </c>
      <c r="C183" s="219" t="s">
        <v>663</v>
      </c>
      <c r="E183" s="256">
        <v>41156</v>
      </c>
      <c r="F183" s="256">
        <v>41160</v>
      </c>
      <c r="G183" s="257">
        <v>13000</v>
      </c>
      <c r="H183" s="219">
        <v>0</v>
      </c>
      <c r="I183" s="219">
        <v>0</v>
      </c>
      <c r="J183" s="219">
        <v>0</v>
      </c>
      <c r="K183" s="219">
        <v>0</v>
      </c>
      <c r="L183" s="219">
        <v>0</v>
      </c>
      <c r="M183" s="219">
        <v>1</v>
      </c>
      <c r="O183" s="219" t="s">
        <v>633</v>
      </c>
      <c r="P183" s="219">
        <v>1</v>
      </c>
      <c r="Q183" s="219">
        <v>0</v>
      </c>
      <c r="R183" s="219">
        <v>0</v>
      </c>
      <c r="S183" s="219">
        <v>0</v>
      </c>
      <c r="T183" s="219">
        <v>0</v>
      </c>
      <c r="U183" s="219">
        <v>0</v>
      </c>
      <c r="V183" s="219">
        <v>0</v>
      </c>
      <c r="W183" s="219">
        <v>0</v>
      </c>
      <c r="X183" s="219">
        <v>0</v>
      </c>
      <c r="Y183" s="219">
        <v>0</v>
      </c>
      <c r="Z183" s="219">
        <v>0</v>
      </c>
      <c r="AA183" s="219">
        <v>0</v>
      </c>
      <c r="AB183" s="219">
        <v>0</v>
      </c>
      <c r="AC183" s="219">
        <v>0</v>
      </c>
      <c r="AD183" s="219">
        <v>0</v>
      </c>
      <c r="AE183" s="219">
        <v>0</v>
      </c>
      <c r="AF183" s="219">
        <v>0</v>
      </c>
      <c r="AG183" s="219">
        <v>0</v>
      </c>
      <c r="AH183" s="219">
        <v>0</v>
      </c>
      <c r="AI183" s="219">
        <v>0</v>
      </c>
      <c r="AJ183" s="219">
        <v>0</v>
      </c>
      <c r="AK183" s="219">
        <v>0</v>
      </c>
      <c r="AL183" s="219">
        <v>0</v>
      </c>
      <c r="AM183" s="219">
        <v>0</v>
      </c>
    </row>
    <row r="184" spans="1:39">
      <c r="A184" s="219" t="s">
        <v>667</v>
      </c>
      <c r="B184" s="219" t="s">
        <v>95</v>
      </c>
      <c r="C184" s="219" t="s">
        <v>666</v>
      </c>
      <c r="E184" s="256">
        <v>40909</v>
      </c>
      <c r="F184" s="256">
        <v>40909</v>
      </c>
      <c r="G184" s="257">
        <v>6000</v>
      </c>
      <c r="H184" s="219">
        <v>0</v>
      </c>
      <c r="I184" s="219">
        <v>0</v>
      </c>
      <c r="J184" s="219">
        <v>0</v>
      </c>
      <c r="K184" s="219">
        <v>0</v>
      </c>
      <c r="L184" s="219">
        <v>0</v>
      </c>
      <c r="M184" s="219">
        <v>4</v>
      </c>
      <c r="O184" s="219" t="s">
        <v>633</v>
      </c>
      <c r="P184" s="219">
        <v>0</v>
      </c>
      <c r="Q184" s="219">
        <v>4</v>
      </c>
      <c r="R184" s="219">
        <v>0</v>
      </c>
      <c r="S184" s="219">
        <v>0</v>
      </c>
      <c r="T184" s="219">
        <v>0</v>
      </c>
      <c r="U184" s="219">
        <v>0</v>
      </c>
      <c r="V184" s="219">
        <v>0</v>
      </c>
      <c r="W184" s="219">
        <v>0</v>
      </c>
      <c r="X184" s="219">
        <v>0</v>
      </c>
      <c r="Y184" s="219">
        <v>0</v>
      </c>
      <c r="Z184" s="219">
        <v>0</v>
      </c>
      <c r="AA184" s="219">
        <v>0</v>
      </c>
      <c r="AB184" s="219">
        <v>0</v>
      </c>
      <c r="AC184" s="219">
        <v>0</v>
      </c>
      <c r="AD184" s="219">
        <v>0</v>
      </c>
      <c r="AE184" s="219">
        <v>0</v>
      </c>
      <c r="AF184" s="219">
        <v>0</v>
      </c>
      <c r="AG184" s="219">
        <v>0</v>
      </c>
      <c r="AH184" s="219">
        <v>0</v>
      </c>
      <c r="AI184" s="219">
        <v>0</v>
      </c>
      <c r="AJ184" s="219">
        <v>0</v>
      </c>
      <c r="AK184" s="219">
        <v>0</v>
      </c>
      <c r="AL184" s="219">
        <v>0</v>
      </c>
      <c r="AM184" s="219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7BBC68-BB89-4A8D-AC2B-B81743B49D86}"/>
</file>

<file path=customXml/itemProps2.xml><?xml version="1.0" encoding="utf-8"?>
<ds:datastoreItem xmlns:ds="http://schemas.openxmlformats.org/officeDocument/2006/customXml" ds:itemID="{D3C0E5C8-F8BA-4854-A154-7527ABA33BCF}"/>
</file>

<file path=customXml/itemProps3.xml><?xml version="1.0" encoding="utf-8"?>
<ds:datastoreItem xmlns:ds="http://schemas.openxmlformats.org/officeDocument/2006/customXml" ds:itemID="{693C10D0-133C-44C2-A6D4-9CB289F7D8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2012-04-12T10:43:52Z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