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1580" windowHeight="6540" activeTab="2"/>
  </bookViews>
  <sheets>
    <sheet name="Masculino" sheetId="1" r:id="rId1"/>
    <sheet name="Femenino" sheetId="2" r:id="rId2"/>
    <sheet name="Clasificacion" sheetId="3" r:id="rId3"/>
    <sheet name="Lista  clasificacion" sheetId="5" r:id="rId4"/>
    <sheet name="Universidades" sheetId="4" r:id="rId5"/>
  </sheets>
  <definedNames>
    <definedName name="_xlnm.Print_Area" localSheetId="2">Clasificacion!$A$1:$J$156</definedName>
    <definedName name="_xlnm.Print_Area" localSheetId="0">Masculino!$A$1:$L$80</definedName>
  </definedNames>
  <calcPr calcId="124519"/>
</workbook>
</file>

<file path=xl/calcChain.xml><?xml version="1.0" encoding="utf-8"?>
<calcChain xmlns="http://schemas.openxmlformats.org/spreadsheetml/2006/main">
  <c r="I29" i="3"/>
  <c r="I18"/>
  <c r="I6"/>
  <c r="X24"/>
  <c r="X23"/>
  <c r="X22"/>
  <c r="X21"/>
  <c r="X20"/>
  <c r="X19"/>
  <c r="X18"/>
  <c r="X17"/>
  <c r="X14"/>
  <c r="X13"/>
  <c r="X12"/>
  <c r="X11"/>
  <c r="X8"/>
  <c r="G149"/>
  <c r="G139"/>
  <c r="G129"/>
  <c r="G119"/>
  <c r="G109"/>
  <c r="G99"/>
  <c r="G89"/>
  <c r="G79"/>
  <c r="G69"/>
  <c r="G59"/>
  <c r="G49"/>
  <c r="G39"/>
  <c r="K156"/>
  <c r="K146"/>
  <c r="K136"/>
  <c r="K126"/>
  <c r="K116"/>
  <c r="K106"/>
  <c r="K96"/>
  <c r="K86"/>
  <c r="K76"/>
  <c r="K66"/>
  <c r="K56"/>
  <c r="K46"/>
  <c r="J156"/>
  <c r="I156"/>
  <c r="H156"/>
  <c r="G156"/>
  <c r="J146"/>
  <c r="I146"/>
  <c r="H146"/>
  <c r="G146"/>
  <c r="J137"/>
  <c r="H137"/>
  <c r="G137"/>
  <c r="J136"/>
  <c r="I136"/>
  <c r="H136"/>
  <c r="G136"/>
  <c r="J127"/>
  <c r="H127"/>
  <c r="G127"/>
  <c r="B127"/>
  <c r="J126"/>
  <c r="I126"/>
  <c r="H126"/>
  <c r="G126"/>
  <c r="J116"/>
  <c r="I116"/>
  <c r="H116"/>
  <c r="G116"/>
  <c r="J107"/>
  <c r="H107"/>
  <c r="G107"/>
  <c r="J106"/>
  <c r="I106"/>
  <c r="H106"/>
  <c r="G106"/>
  <c r="J97"/>
  <c r="H97"/>
  <c r="G97"/>
  <c r="J96"/>
  <c r="I96"/>
  <c r="H96"/>
  <c r="G96"/>
  <c r="J86"/>
  <c r="I86"/>
  <c r="H86"/>
  <c r="G86"/>
  <c r="J76"/>
  <c r="I76"/>
  <c r="H76"/>
  <c r="G76"/>
  <c r="J66"/>
  <c r="I66"/>
  <c r="H66"/>
  <c r="G66"/>
  <c r="J56"/>
  <c r="I56"/>
  <c r="H56"/>
  <c r="G56"/>
  <c r="J47"/>
  <c r="H47"/>
  <c r="G47"/>
  <c r="J46"/>
  <c r="I46"/>
  <c r="H46"/>
  <c r="G46"/>
  <c r="J37"/>
  <c r="H37"/>
  <c r="G37"/>
  <c r="J36"/>
  <c r="I36"/>
  <c r="H36"/>
  <c r="G36"/>
  <c r="G29" s="1"/>
  <c r="X10" s="1"/>
  <c r="J25"/>
  <c r="I25"/>
  <c r="H25"/>
  <c r="G25"/>
  <c r="H13"/>
  <c r="I13"/>
  <c r="J13"/>
  <c r="G13"/>
  <c r="G14"/>
  <c r="B33" i="5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C7"/>
  <c r="H14" i="3"/>
  <c r="B1" s="1"/>
  <c r="J14"/>
  <c r="V37"/>
  <c r="V36"/>
  <c r="V35"/>
  <c r="V34"/>
  <c r="V33"/>
  <c r="V32"/>
  <c r="V31"/>
  <c r="V30"/>
  <c r="V29"/>
  <c r="V28"/>
  <c r="V27"/>
  <c r="V26"/>
  <c r="V25"/>
  <c r="V24"/>
  <c r="V23"/>
  <c r="V22"/>
  <c r="V21"/>
  <c r="V20"/>
  <c r="V19"/>
  <c r="V18"/>
  <c r="V17"/>
  <c r="V16"/>
  <c r="V13"/>
  <c r="V12"/>
  <c r="V11"/>
  <c r="V10"/>
  <c r="C9" i="5"/>
  <c r="C11"/>
  <c r="C13"/>
  <c r="C15"/>
  <c r="C17"/>
  <c r="C19"/>
  <c r="C21"/>
  <c r="C23"/>
  <c r="C25"/>
  <c r="C27"/>
  <c r="C29"/>
  <c r="C31"/>
  <c r="C33"/>
  <c r="T27" i="3"/>
  <c r="J1"/>
  <c r="H1"/>
  <c r="G1"/>
  <c r="C30" i="5"/>
  <c r="N36" i="3"/>
  <c r="C18" i="5"/>
  <c r="N24" i="3"/>
  <c r="C32" i="5"/>
  <c r="C28"/>
  <c r="N34" i="3"/>
  <c r="C24" i="5"/>
  <c r="N30" i="3"/>
  <c r="C20" i="5"/>
  <c r="N26" i="3"/>
  <c r="C16" i="5"/>
  <c r="N22" i="3"/>
  <c r="C12" i="5"/>
  <c r="N18" i="3"/>
  <c r="C8" i="5"/>
  <c r="N14" i="3"/>
  <c r="C26" i="5"/>
  <c r="N32" i="3"/>
  <c r="C22" i="5"/>
  <c r="N28" i="3"/>
  <c r="C14" i="5"/>
  <c r="N20" i="3"/>
  <c r="C10" i="5"/>
  <c r="N16" i="3"/>
  <c r="N37"/>
  <c r="N35"/>
  <c r="N33"/>
  <c r="N31"/>
  <c r="N29"/>
  <c r="N27"/>
  <c r="N25"/>
  <c r="N23"/>
  <c r="N21"/>
  <c r="N19"/>
  <c r="N17"/>
  <c r="N15"/>
  <c r="N13"/>
  <c r="D20" i="5"/>
  <c r="D7"/>
  <c r="D28"/>
  <c r="D4"/>
  <c r="D6"/>
  <c r="D33"/>
  <c r="D12"/>
  <c r="D31"/>
  <c r="D16"/>
  <c r="D25"/>
  <c r="D24"/>
  <c r="D30"/>
  <c r="D5"/>
  <c r="D18"/>
  <c r="D10"/>
  <c r="D27"/>
  <c r="D22"/>
  <c r="D32"/>
  <c r="D13"/>
  <c r="D9"/>
  <c r="D15"/>
  <c r="D26"/>
  <c r="D17"/>
  <c r="D21"/>
  <c r="D23"/>
  <c r="D8"/>
  <c r="D29"/>
  <c r="D14"/>
  <c r="D11"/>
  <c r="D19"/>
  <c r="K36" i="3" l="1"/>
  <c r="G18"/>
  <c r="X9"/>
  <c r="K13"/>
  <c r="G6"/>
  <c r="N10" s="1"/>
  <c r="V14"/>
  <c r="B97"/>
  <c r="B37"/>
  <c r="N12"/>
  <c r="K25"/>
  <c r="V15"/>
  <c r="C6" i="5"/>
  <c r="C5"/>
  <c r="N11" i="3"/>
  <c r="C4" i="5" l="1"/>
  <c r="O17" i="3"/>
  <c r="O29"/>
  <c r="O16"/>
  <c r="O28"/>
  <c r="O10"/>
  <c r="O14"/>
  <c r="O22"/>
  <c r="O30"/>
  <c r="O11"/>
  <c r="O19"/>
  <c r="O27"/>
  <c r="O35"/>
  <c r="O21"/>
  <c r="O36"/>
  <c r="O13"/>
  <c r="O25"/>
  <c r="O33"/>
  <c r="O20"/>
  <c r="O32"/>
  <c r="O12"/>
  <c r="O18"/>
  <c r="O26"/>
  <c r="O34"/>
  <c r="O24"/>
  <c r="O15"/>
  <c r="O23"/>
  <c r="O31"/>
  <c r="O37"/>
  <c r="P37" l="1"/>
  <c r="Q37" s="1"/>
  <c r="R37" s="1"/>
  <c r="P31"/>
  <c r="Q31" s="1"/>
  <c r="R31" s="1"/>
  <c r="P23"/>
  <c r="Q23" s="1"/>
  <c r="R23" s="1"/>
  <c r="P24"/>
  <c r="Q24" s="1"/>
  <c r="R24" s="1"/>
  <c r="P26"/>
  <c r="Q26" s="1"/>
  <c r="R26" s="1"/>
  <c r="P12"/>
  <c r="Q12" s="1"/>
  <c r="P20"/>
  <c r="Q20" s="1"/>
  <c r="R20" s="1"/>
  <c r="P25"/>
  <c r="Q25" s="1"/>
  <c r="R25" s="1"/>
  <c r="P36"/>
  <c r="Q36" s="1"/>
  <c r="R36" s="1"/>
  <c r="P35"/>
  <c r="Q35" s="1"/>
  <c r="R35" s="1"/>
  <c r="P19"/>
  <c r="Q19" s="1"/>
  <c r="R19" s="1"/>
  <c r="P22"/>
  <c r="Q22" s="1"/>
  <c r="R22" s="1"/>
  <c r="P10"/>
  <c r="Q10" s="1"/>
  <c r="P16"/>
  <c r="Q16" s="1"/>
  <c r="R16" s="1"/>
  <c r="P17"/>
  <c r="Q17" s="1"/>
  <c r="R17" s="1"/>
  <c r="P15"/>
  <c r="Q15" s="1"/>
  <c r="R15" s="1"/>
  <c r="P34"/>
  <c r="Q34" s="1"/>
  <c r="R34" s="1"/>
  <c r="P18"/>
  <c r="Q18" s="1"/>
  <c r="R18" s="1"/>
  <c r="P32"/>
  <c r="Q32" s="1"/>
  <c r="R32" s="1"/>
  <c r="P33"/>
  <c r="Q33" s="1"/>
  <c r="R33" s="1"/>
  <c r="P13"/>
  <c r="Q13" s="1"/>
  <c r="R13" s="1"/>
  <c r="P21"/>
  <c r="Q21" s="1"/>
  <c r="R21" s="1"/>
  <c r="P27"/>
  <c r="Q27" s="1"/>
  <c r="R27" s="1"/>
  <c r="P11"/>
  <c r="Q11" s="1"/>
  <c r="P30"/>
  <c r="Q30" s="1"/>
  <c r="R30" s="1"/>
  <c r="P14"/>
  <c r="Q14" s="1"/>
  <c r="R14" s="1"/>
  <c r="P28"/>
  <c r="Q28" s="1"/>
  <c r="R28" s="1"/>
  <c r="P29"/>
  <c r="Q29" s="1"/>
  <c r="R29" s="1"/>
  <c r="R12" l="1"/>
  <c r="R11"/>
  <c r="R10"/>
  <c r="S24" l="1"/>
  <c r="S29"/>
  <c r="T29" s="1"/>
  <c r="S25"/>
  <c r="S12"/>
  <c r="S33"/>
  <c r="S10"/>
  <c r="S20"/>
  <c r="S35"/>
  <c r="S17"/>
  <c r="S23"/>
  <c r="S16"/>
  <c r="S15"/>
  <c r="S11"/>
  <c r="S26"/>
  <c r="S19"/>
  <c r="S32"/>
  <c r="S36"/>
  <c r="S22"/>
  <c r="S37"/>
  <c r="S27"/>
  <c r="S28"/>
  <c r="S34"/>
  <c r="S13"/>
  <c r="T13" s="1"/>
  <c r="S30"/>
  <c r="T30" s="1"/>
  <c r="S18"/>
  <c r="T18" s="1"/>
  <c r="S21"/>
  <c r="T21" s="1"/>
  <c r="S14"/>
  <c r="T14" s="1"/>
  <c r="S31"/>
  <c r="T31" s="1"/>
  <c r="T25"/>
  <c r="T17"/>
  <c r="T33"/>
  <c r="T23"/>
  <c r="T20"/>
  <c r="T19"/>
  <c r="T16"/>
  <c r="T34"/>
  <c r="T24"/>
  <c r="T12"/>
  <c r="T35"/>
  <c r="T10"/>
  <c r="T15"/>
  <c r="T11"/>
  <c r="T26"/>
  <c r="T36"/>
  <c r="T22"/>
  <c r="T37"/>
  <c r="T32"/>
  <c r="T28"/>
  <c r="U10" l="1"/>
  <c r="U28"/>
  <c r="U36"/>
  <c r="U35"/>
  <c r="U24"/>
  <c r="U16"/>
  <c r="U33"/>
  <c r="U25"/>
  <c r="U22"/>
  <c r="U32"/>
  <c r="U26"/>
  <c r="U15"/>
  <c r="U31"/>
  <c r="U30"/>
  <c r="U37"/>
  <c r="U27"/>
  <c r="U21"/>
  <c r="U11"/>
  <c r="U29"/>
  <c r="U12"/>
  <c r="U14"/>
  <c r="U18"/>
  <c r="U13"/>
  <c r="U34"/>
  <c r="U19"/>
  <c r="U20"/>
  <c r="U23"/>
  <c r="U17"/>
</calcChain>
</file>

<file path=xl/sharedStrings.xml><?xml version="1.0" encoding="utf-8"?>
<sst xmlns="http://schemas.openxmlformats.org/spreadsheetml/2006/main" count="286" uniqueCount="158">
  <si>
    <t>FERNANDEZ - CASTAÑO, Gonzalo</t>
  </si>
  <si>
    <t>ALUSTIZA MARTINEZ, Iñaki</t>
  </si>
  <si>
    <t>URQUIZU AROCENA, Iñigo</t>
  </si>
  <si>
    <t>CABRERA BELLO, Rafael</t>
  </si>
  <si>
    <t>MATA SEGURA, Alvaro</t>
  </si>
  <si>
    <t>COLOMO HIDALGO, Javier</t>
  </si>
  <si>
    <t>DOMINGO HOSPITAL, Agustin</t>
  </si>
  <si>
    <t>ALIE ZANINI, Eduardo</t>
  </si>
  <si>
    <t>GARCIA EIRIZ, Javier</t>
  </si>
  <si>
    <t>IRUJO CASADO, Alvaro</t>
  </si>
  <si>
    <t>MUNICIO ALVAREZ, Pablo</t>
  </si>
  <si>
    <t>LAGARTO ALONSO, Francisco</t>
  </si>
  <si>
    <t>GUISASOLA MASAVEU, Jaime</t>
  </si>
  <si>
    <t>TUÑI GARCIA, Carlos</t>
  </si>
  <si>
    <t>ROSILLO TRENOR, Jose Miguel</t>
  </si>
  <si>
    <t>CHAVES FERRER, Jesus</t>
  </si>
  <si>
    <t>RAMIREZ LERIA, Daniel</t>
  </si>
  <si>
    <t>MIELGO IZA, Ion</t>
  </si>
  <si>
    <t>SANCHEZ SANCHEZ, Jose Antonio</t>
  </si>
  <si>
    <t>RODRIGUEZ IGLESIAS, Ricardo</t>
  </si>
  <si>
    <t>DEL POZO GRANDE, Daniel</t>
  </si>
  <si>
    <t>GALAN SANCHEZ, Francisco</t>
  </si>
  <si>
    <t>CORREDERA NILSON, Enrique</t>
  </si>
  <si>
    <t>ROJAS CONESA, Pablo</t>
  </si>
  <si>
    <t>MASNOU ROSELLO, Jordi</t>
  </si>
  <si>
    <t>CALERO BELENGUER, Jose Luis</t>
  </si>
  <si>
    <t>SIMARD BASCUÑAN, Ricardo</t>
  </si>
  <si>
    <t>BALLESTER ASENSIO, Alberto</t>
  </si>
  <si>
    <t>FERRER VICENT, Mauro</t>
  </si>
  <si>
    <t>CADENAS CORTES, Samuel</t>
  </si>
  <si>
    <t>CABRERA BOLLO, Alejandro</t>
  </si>
  <si>
    <t>DUSMET TAMAYO, Juan</t>
  </si>
  <si>
    <t>CALERO BELENGUER, Borja</t>
  </si>
  <si>
    <t>LOPEZ GIL, Rafael</t>
  </si>
  <si>
    <t>ERICE IBAÑEZ, Miguel</t>
  </si>
  <si>
    <t>MACIA SÁNCHEZ, Jordi</t>
  </si>
  <si>
    <t>MENCÍA GALLO, David</t>
  </si>
  <si>
    <t>SILVA ZAMORA, Jesús</t>
  </si>
  <si>
    <t>ALBERRO GOT, Pablo</t>
  </si>
  <si>
    <t>QUILES MORENO, Pascual</t>
  </si>
  <si>
    <t>LUQUE FDEZ.-REGATILLO, Pablo</t>
  </si>
  <si>
    <t>PALASI MÉNDEZ, Jordi</t>
  </si>
  <si>
    <t>YANES ROCA, Luis</t>
  </si>
  <si>
    <t>GARNICA HIDALGO, Álvaro</t>
  </si>
  <si>
    <t>PARELLADA FROUCHTMAN, Alex</t>
  </si>
  <si>
    <t>PÉREZ GIMÉNEZ, Francisco</t>
  </si>
  <si>
    <t>ABASCAL ALIA, Miguel</t>
  </si>
  <si>
    <t>DORRONSORO PÉREZ, Miguel</t>
  </si>
  <si>
    <t>GROS BETHENCOURT, Gonzalo</t>
  </si>
  <si>
    <t>SOTO RUBIO, Iván</t>
  </si>
  <si>
    <t>NAVARRO MUÑOZ, José María</t>
  </si>
  <si>
    <t>NAVEDO GARCÍA, Pedro</t>
  </si>
  <si>
    <t>FERRER VICENT, Javier</t>
  </si>
  <si>
    <t>GARZÓN RUIZ, Jesús</t>
  </si>
  <si>
    <t>DE MIGUEL PÉREZ-ERCE, Pablo</t>
  </si>
  <si>
    <t>VEGA DE SEOANE VÁZQUEZ, Jaime</t>
  </si>
  <si>
    <t>GIL SANMARTÍ, Íñigo</t>
  </si>
  <si>
    <t>PARRA DÍEZ, Eliseo</t>
  </si>
  <si>
    <t>DE CELIS LAVÍN, Luis Ramón</t>
  </si>
  <si>
    <t>RIVAS VIRGOS, Pablo</t>
  </si>
  <si>
    <t>VAN PANHUYS VELÁZQUEZ, Eduardo</t>
  </si>
  <si>
    <t>SAN RAFAEL TARÍN, Pedro</t>
  </si>
  <si>
    <t>LÓPEZ EGUIGUREN, Gonzalo</t>
  </si>
  <si>
    <t>SALAS VILLANUEVA, Lluis</t>
  </si>
  <si>
    <t>MARTÍNEZ-CACHA MARTÍNEZ, Andrés</t>
  </si>
  <si>
    <t>WICKMAN JORGENSEN, Philip</t>
  </si>
  <si>
    <t>ORTÍN ROMER, José Luis</t>
  </si>
  <si>
    <t>POVEDA BARREDA, Pablo</t>
  </si>
  <si>
    <t>GABARDA CASSINELLO, Carlos</t>
  </si>
  <si>
    <t>RAVINA FERNÁNDEZ, Miguel</t>
  </si>
  <si>
    <t>ROCHINA ZANÓN, Sancho</t>
  </si>
  <si>
    <t>CARCELLER ZAZO, Rafael</t>
  </si>
  <si>
    <t>DEL RÍO CLAVEL, Francisco</t>
  </si>
  <si>
    <t>HERNÁNDEZ FERNÁNDEZ, Jorge Manuel</t>
  </si>
  <si>
    <t>SANCHEZ - PALENCIA, Ignacio</t>
  </si>
  <si>
    <t>MARTIN GUTIERREZ, Ignacio F.</t>
  </si>
  <si>
    <t>MARTÍNEZ-CARRASCO F., Jorge</t>
  </si>
  <si>
    <t>ELÓSEGUI MAYOR, Tania</t>
  </si>
  <si>
    <t>MAR RUIPEREZ, Lucía</t>
  </si>
  <si>
    <t>DÍAZ-NEGRETE PALACIO, Inés</t>
  </si>
  <si>
    <t>RUÍZ DEL PORTAL GIMÉNEZ, Rosa</t>
  </si>
  <si>
    <t>MARTÍN DEL CASTILLO, Marta</t>
  </si>
  <si>
    <t>SILVESTRE DE RAMBLA, María</t>
  </si>
  <si>
    <t>JIMÉNEZ GARCÍA, Rocio</t>
  </si>
  <si>
    <t>IGUARÁN VALLE, Lorea</t>
  </si>
  <si>
    <t>VIVES GIMENO, Paula</t>
  </si>
  <si>
    <t>HERZOG RUÍZ DE ALEGRÍA, Raquel</t>
  </si>
  <si>
    <t>ALEMÁN MARTÍNEZ-OLIVA, Matilde</t>
  </si>
  <si>
    <t>IBÁÑEZ GARCÍA, María Ester</t>
  </si>
  <si>
    <t>MASANA BAQUÉ, Bárbara</t>
  </si>
  <si>
    <t>SALTO MAÑUECO, María José</t>
  </si>
  <si>
    <t>CAHILL MARRÓN, Emma Luisa</t>
  </si>
  <si>
    <t>FERNÁNDEZ ANSORENA, Ana</t>
  </si>
  <si>
    <t>SEGARRA DÍEZ, Laura</t>
  </si>
  <si>
    <t>GIMILIO BARBOZA, Cecilia María</t>
  </si>
  <si>
    <t>LUNA CAUMEL, Ana María</t>
  </si>
  <si>
    <t>TORPLING, Sandra</t>
  </si>
  <si>
    <t>MAZA NÚÑEZ-LAGOS, Miriam</t>
  </si>
  <si>
    <t>PARRA DÍEZ, Raquel</t>
  </si>
  <si>
    <t>VALLARINO MAESTRO, Lourdes</t>
  </si>
  <si>
    <t>LEPINE, Marine</t>
  </si>
  <si>
    <t>TURRILLAS MAYO, Miren</t>
  </si>
  <si>
    <t>TOMÁS VILLARÍN, Mónica</t>
  </si>
  <si>
    <t>MORA PRADERE, María Victoria</t>
  </si>
  <si>
    <t>ORTEGA HERRÁN, Raquel</t>
  </si>
  <si>
    <t>LÓPEZ-LARRAÍNZAR C., Thais</t>
  </si>
  <si>
    <t>ALIÉ VILA, Elisabeth</t>
  </si>
  <si>
    <t>DURÁN GARCÍA, María del Mar</t>
  </si>
  <si>
    <t>EQUIPO</t>
  </si>
  <si>
    <t>TOTAL</t>
  </si>
  <si>
    <t>TOTALES</t>
  </si>
  <si>
    <t>SAN PABLO - CEU</t>
  </si>
  <si>
    <t>PAÍS VASCO</t>
  </si>
  <si>
    <t>GRANADA</t>
  </si>
  <si>
    <t>LAS PALMAS</t>
  </si>
  <si>
    <t>COMPLUTENSE - MADRID</t>
  </si>
  <si>
    <t>POMPEU FABRA</t>
  </si>
  <si>
    <t>MÁLAGA</t>
  </si>
  <si>
    <t>PÚBLICA DE NAVARRA</t>
  </si>
  <si>
    <t>POLITÉCNICA - MADRID</t>
  </si>
  <si>
    <t>U.N.E.D.</t>
  </si>
  <si>
    <t>VALENCIA</t>
  </si>
  <si>
    <t>POLITÉCNICA - VALENCIA</t>
  </si>
  <si>
    <t>BARCELONA</t>
  </si>
  <si>
    <t>DEUSTO</t>
  </si>
  <si>
    <t>ALICANTE</t>
  </si>
  <si>
    <t>BURGOS</t>
  </si>
  <si>
    <t>JAUME I - CASTELLÓ</t>
  </si>
  <si>
    <t>GIRONA</t>
  </si>
  <si>
    <t>CARDENAL HERRERA - CEU</t>
  </si>
  <si>
    <t>EUROPEA DE MADRID</t>
  </si>
  <si>
    <t>MURCIA</t>
  </si>
  <si>
    <t>PONTIFICIA DE COMILLAS</t>
  </si>
  <si>
    <t>SANTIAGO DE COMPOSTELA</t>
  </si>
  <si>
    <t>POLITÉCNICA DE CATALUÑA</t>
  </si>
  <si>
    <t>CANTABRIA</t>
  </si>
  <si>
    <t>VALLADOLID</t>
  </si>
  <si>
    <t>CÁDIZ</t>
  </si>
  <si>
    <t>ANTONIO DE NEBRIJA</t>
  </si>
  <si>
    <t>LA RIOJA</t>
  </si>
  <si>
    <t>CATÓLICA DE S. ANTONIO</t>
  </si>
  <si>
    <t xml:space="preserve">ALCALÁ </t>
  </si>
  <si>
    <t>MIGUEL HERNÁNDEZ</t>
  </si>
  <si>
    <t>Empatados</t>
  </si>
  <si>
    <t>Total</t>
  </si>
  <si>
    <t>PUESTO</t>
  </si>
  <si>
    <t>Desechados</t>
  </si>
  <si>
    <t>Puesto</t>
  </si>
  <si>
    <t>Mejor vuelta</t>
  </si>
  <si>
    <t>Equipo</t>
  </si>
  <si>
    <t>Posición</t>
  </si>
  <si>
    <t>Resultado</t>
  </si>
  <si>
    <t>SPAIN</t>
  </si>
  <si>
    <t>1st Round</t>
  </si>
  <si>
    <t>2nd Round</t>
  </si>
  <si>
    <t>3rd Round</t>
  </si>
  <si>
    <t>4th round</t>
  </si>
  <si>
    <t>POSITION</t>
  </si>
</sst>
</file>

<file path=xl/styles.xml><?xml version="1.0" encoding="utf-8"?>
<styleSheet xmlns="http://schemas.openxmlformats.org/spreadsheetml/2006/main">
  <fonts count="24">
    <font>
      <sz val="10"/>
      <name val="Arial"/>
    </font>
    <font>
      <sz val="10"/>
      <name val="Arial"/>
    </font>
    <font>
      <b/>
      <sz val="36"/>
      <name val="Arial"/>
      <family val="2"/>
    </font>
    <font>
      <b/>
      <i/>
      <sz val="36"/>
      <color indexed="12"/>
      <name val="Arial"/>
      <family val="2"/>
    </font>
    <font>
      <b/>
      <sz val="8"/>
      <name val="Arial"/>
      <family val="2"/>
    </font>
    <font>
      <b/>
      <sz val="22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36"/>
      <color indexed="10"/>
      <name val="Arial"/>
      <family val="2"/>
    </font>
    <font>
      <sz val="16"/>
      <name val="Arial"/>
    </font>
    <font>
      <sz val="8"/>
      <name val="Arial"/>
    </font>
    <font>
      <b/>
      <sz val="10"/>
      <color indexed="50"/>
      <name val="Tahoma"/>
      <family val="2"/>
    </font>
    <font>
      <sz val="10"/>
      <color indexed="9"/>
      <name val="Arial"/>
    </font>
    <font>
      <i/>
      <sz val="10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b/>
      <sz val="72"/>
      <name val="Arial"/>
      <family val="2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/>
    <xf numFmtId="0" fontId="9" fillId="0" borderId="0" xfId="0" applyFont="1"/>
    <xf numFmtId="0" fontId="11" fillId="0" borderId="0" xfId="0" applyFont="1"/>
    <xf numFmtId="0" fontId="1" fillId="0" borderId="0" xfId="0" applyFont="1"/>
    <xf numFmtId="0" fontId="12" fillId="0" borderId="0" xfId="0" applyFont="1"/>
    <xf numFmtId="3" fontId="14" fillId="0" borderId="1" xfId="0" applyNumberFormat="1" applyFont="1" applyFill="1" applyBorder="1"/>
    <xf numFmtId="0" fontId="1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5" fillId="4" borderId="0" xfId="0" applyFont="1" applyFill="1"/>
    <xf numFmtId="0" fontId="15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6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15" fillId="4" borderId="0" xfId="0" applyFont="1" applyFill="1" applyBorder="1" applyAlignment="1">
      <alignment vertical="center"/>
    </xf>
    <xf numFmtId="0" fontId="21" fillId="0" borderId="5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</cellXfs>
  <cellStyles count="1">
    <cellStyle name="Normal" xfId="0" builtinId="0"/>
  </cellStyles>
  <dxfs count="16">
    <dxf>
      <font>
        <b/>
        <i/>
        <condense val="0"/>
        <extend val="0"/>
        <color indexed="50"/>
      </font>
    </dxf>
    <dxf>
      <font>
        <b/>
        <i/>
        <condense val="0"/>
        <extend val="0"/>
        <color indexed="48"/>
      </font>
    </dxf>
    <dxf>
      <font>
        <b/>
        <i/>
        <condense val="0"/>
        <extend val="0"/>
        <color indexed="50"/>
      </font>
    </dxf>
    <dxf>
      <font>
        <b/>
        <i/>
        <condense val="0"/>
        <extend val="0"/>
        <color indexed="48"/>
      </font>
    </dxf>
    <dxf>
      <font>
        <b/>
        <i/>
        <condense val="0"/>
        <extend val="0"/>
        <color indexed="50"/>
      </font>
    </dxf>
    <dxf>
      <font>
        <b/>
        <i/>
        <condense val="0"/>
        <extend val="0"/>
        <color indexed="48"/>
      </font>
    </dxf>
    <dxf>
      <font>
        <b/>
        <i/>
        <condense val="0"/>
        <extend val="0"/>
        <color indexed="48"/>
      </font>
    </dxf>
    <dxf>
      <font>
        <b/>
        <i/>
        <condense val="0"/>
        <extend val="0"/>
        <color indexed="50"/>
      </font>
    </dxf>
    <dxf>
      <font>
        <b/>
        <i/>
        <condense val="0"/>
        <extend val="0"/>
        <color indexed="50"/>
      </font>
    </dxf>
    <dxf>
      <font>
        <b/>
        <i/>
        <condense val="0"/>
        <extend val="0"/>
        <color indexed="48"/>
      </font>
    </dxf>
    <dxf>
      <font>
        <b/>
        <i/>
        <condense val="0"/>
        <extend val="0"/>
        <color indexed="48"/>
      </font>
    </dxf>
    <dxf>
      <font>
        <b/>
        <i/>
        <condense val="0"/>
        <extend val="0"/>
        <color indexed="50"/>
      </font>
    </dxf>
    <dxf>
      <font>
        <b/>
        <i/>
        <condense val="0"/>
        <extend val="0"/>
        <color indexed="50"/>
      </font>
    </dxf>
    <dxf>
      <font>
        <b/>
        <i/>
        <condense val="0"/>
        <extend val="0"/>
        <color indexed="48"/>
      </font>
    </dxf>
    <dxf>
      <font>
        <b/>
        <i/>
        <condense val="0"/>
        <extend val="0"/>
        <color indexed="48"/>
      </font>
    </dxf>
    <dxf>
      <font>
        <b/>
        <i/>
        <condense val="0"/>
        <extend val="0"/>
        <color indexed="5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flags.com/images/ae/spainlg.gi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</xdr:row>
      <xdr:rowOff>28575</xdr:rowOff>
    </xdr:from>
    <xdr:to>
      <xdr:col>0</xdr:col>
      <xdr:colOff>590550</xdr:colOff>
      <xdr:row>5</xdr:row>
      <xdr:rowOff>381000</xdr:rowOff>
    </xdr:to>
    <xdr:pic>
      <xdr:nvPicPr>
        <xdr:cNvPr id="1030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647700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17</xdr:row>
      <xdr:rowOff>28575</xdr:rowOff>
    </xdr:from>
    <xdr:to>
      <xdr:col>0</xdr:col>
      <xdr:colOff>590550</xdr:colOff>
      <xdr:row>17</xdr:row>
      <xdr:rowOff>381000</xdr:rowOff>
    </xdr:to>
    <xdr:pic>
      <xdr:nvPicPr>
        <xdr:cNvPr id="3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647700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28</xdr:row>
      <xdr:rowOff>28575</xdr:rowOff>
    </xdr:from>
    <xdr:to>
      <xdr:col>0</xdr:col>
      <xdr:colOff>590550</xdr:colOff>
      <xdr:row>28</xdr:row>
      <xdr:rowOff>381000</xdr:rowOff>
    </xdr:to>
    <xdr:pic>
      <xdr:nvPicPr>
        <xdr:cNvPr id="4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647700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38</xdr:row>
      <xdr:rowOff>28575</xdr:rowOff>
    </xdr:from>
    <xdr:to>
      <xdr:col>0</xdr:col>
      <xdr:colOff>590550</xdr:colOff>
      <xdr:row>38</xdr:row>
      <xdr:rowOff>381000</xdr:rowOff>
    </xdr:to>
    <xdr:pic>
      <xdr:nvPicPr>
        <xdr:cNvPr id="5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647700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48</xdr:row>
      <xdr:rowOff>28575</xdr:rowOff>
    </xdr:from>
    <xdr:to>
      <xdr:col>0</xdr:col>
      <xdr:colOff>590550</xdr:colOff>
      <xdr:row>48</xdr:row>
      <xdr:rowOff>381000</xdr:rowOff>
    </xdr:to>
    <xdr:pic>
      <xdr:nvPicPr>
        <xdr:cNvPr id="6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3524250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58</xdr:row>
      <xdr:rowOff>28575</xdr:rowOff>
    </xdr:from>
    <xdr:to>
      <xdr:col>0</xdr:col>
      <xdr:colOff>590550</xdr:colOff>
      <xdr:row>58</xdr:row>
      <xdr:rowOff>381000</xdr:rowOff>
    </xdr:to>
    <xdr:pic>
      <xdr:nvPicPr>
        <xdr:cNvPr id="7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6448425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68</xdr:row>
      <xdr:rowOff>28575</xdr:rowOff>
    </xdr:from>
    <xdr:to>
      <xdr:col>0</xdr:col>
      <xdr:colOff>590550</xdr:colOff>
      <xdr:row>68</xdr:row>
      <xdr:rowOff>381000</xdr:rowOff>
    </xdr:to>
    <xdr:pic>
      <xdr:nvPicPr>
        <xdr:cNvPr id="8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647700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78</xdr:row>
      <xdr:rowOff>28575</xdr:rowOff>
    </xdr:from>
    <xdr:to>
      <xdr:col>0</xdr:col>
      <xdr:colOff>590550</xdr:colOff>
      <xdr:row>78</xdr:row>
      <xdr:rowOff>381000</xdr:rowOff>
    </xdr:to>
    <xdr:pic>
      <xdr:nvPicPr>
        <xdr:cNvPr id="9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3524250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88</xdr:row>
      <xdr:rowOff>28575</xdr:rowOff>
    </xdr:from>
    <xdr:to>
      <xdr:col>0</xdr:col>
      <xdr:colOff>590550</xdr:colOff>
      <xdr:row>88</xdr:row>
      <xdr:rowOff>381000</xdr:rowOff>
    </xdr:to>
    <xdr:pic>
      <xdr:nvPicPr>
        <xdr:cNvPr id="10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6448425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98</xdr:row>
      <xdr:rowOff>28575</xdr:rowOff>
    </xdr:from>
    <xdr:to>
      <xdr:col>0</xdr:col>
      <xdr:colOff>590550</xdr:colOff>
      <xdr:row>98</xdr:row>
      <xdr:rowOff>381000</xdr:rowOff>
    </xdr:to>
    <xdr:pic>
      <xdr:nvPicPr>
        <xdr:cNvPr id="11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9305925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108</xdr:row>
      <xdr:rowOff>28575</xdr:rowOff>
    </xdr:from>
    <xdr:to>
      <xdr:col>0</xdr:col>
      <xdr:colOff>590550</xdr:colOff>
      <xdr:row>108</xdr:row>
      <xdr:rowOff>381000</xdr:rowOff>
    </xdr:to>
    <xdr:pic>
      <xdr:nvPicPr>
        <xdr:cNvPr id="12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12163425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118</xdr:row>
      <xdr:rowOff>28575</xdr:rowOff>
    </xdr:from>
    <xdr:to>
      <xdr:col>0</xdr:col>
      <xdr:colOff>590550</xdr:colOff>
      <xdr:row>118</xdr:row>
      <xdr:rowOff>381000</xdr:rowOff>
    </xdr:to>
    <xdr:pic>
      <xdr:nvPicPr>
        <xdr:cNvPr id="13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15020925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128</xdr:row>
      <xdr:rowOff>28575</xdr:rowOff>
    </xdr:from>
    <xdr:to>
      <xdr:col>0</xdr:col>
      <xdr:colOff>590550</xdr:colOff>
      <xdr:row>128</xdr:row>
      <xdr:rowOff>381000</xdr:rowOff>
    </xdr:to>
    <xdr:pic>
      <xdr:nvPicPr>
        <xdr:cNvPr id="14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26469975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138</xdr:row>
      <xdr:rowOff>28575</xdr:rowOff>
    </xdr:from>
    <xdr:to>
      <xdr:col>0</xdr:col>
      <xdr:colOff>590550</xdr:colOff>
      <xdr:row>138</xdr:row>
      <xdr:rowOff>381000</xdr:rowOff>
    </xdr:to>
    <xdr:pic>
      <xdr:nvPicPr>
        <xdr:cNvPr id="15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29327475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148</xdr:row>
      <xdr:rowOff>28575</xdr:rowOff>
    </xdr:from>
    <xdr:to>
      <xdr:col>0</xdr:col>
      <xdr:colOff>590550</xdr:colOff>
      <xdr:row>148</xdr:row>
      <xdr:rowOff>381000</xdr:rowOff>
    </xdr:to>
    <xdr:pic>
      <xdr:nvPicPr>
        <xdr:cNvPr id="16" name="Picture 1" descr="http://www.flags.com/images/ae/spainlg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/>
        <a:srcRect/>
        <a:stretch>
          <a:fillRect/>
        </a:stretch>
      </xdr:blipFill>
      <xdr:spPr bwMode="auto">
        <a:xfrm>
          <a:off x="66675" y="32184975"/>
          <a:ext cx="523875" cy="352425"/>
        </a:xfrm>
        <a:prstGeom prst="rect">
          <a:avLst/>
        </a:prstGeom>
        <a:noFill/>
        <a:ln w="9525">
          <a:solidFill>
            <a:srgbClr val="BFBFB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80"/>
  <sheetViews>
    <sheetView zoomScale="50" zoomScaleNormal="50" workbookViewId="0">
      <selection activeCell="D1" sqref="D1"/>
    </sheetView>
  </sheetViews>
  <sheetFormatPr baseColWidth="10" defaultRowHeight="45"/>
  <cols>
    <col min="1" max="10" width="11.42578125" style="1"/>
    <col min="11" max="11" width="18" style="1" customWidth="1"/>
    <col min="12" max="16384" width="11.42578125" style="1"/>
  </cols>
  <sheetData>
    <row r="1" spans="1:1" ht="50.1" customHeight="1">
      <c r="A1" s="1" t="s">
        <v>46</v>
      </c>
    </row>
    <row r="2" spans="1:1" ht="50.1" customHeight="1">
      <c r="A2" s="1" t="s">
        <v>38</v>
      </c>
    </row>
    <row r="3" spans="1:1" ht="50.1" customHeight="1">
      <c r="A3" s="1" t="s">
        <v>7</v>
      </c>
    </row>
    <row r="4" spans="1:1" ht="50.1" customHeight="1">
      <c r="A4" s="1" t="s">
        <v>1</v>
      </c>
    </row>
    <row r="5" spans="1:1" ht="50.1" customHeight="1">
      <c r="A5" s="1" t="s">
        <v>27</v>
      </c>
    </row>
    <row r="6" spans="1:1" ht="50.1" customHeight="1">
      <c r="A6" s="1" t="s">
        <v>3</v>
      </c>
    </row>
    <row r="7" spans="1:1" ht="50.1" customHeight="1">
      <c r="A7" s="1" t="s">
        <v>30</v>
      </c>
    </row>
    <row r="8" spans="1:1" ht="50.1" customHeight="1">
      <c r="A8" s="1" t="s">
        <v>29</v>
      </c>
    </row>
    <row r="9" spans="1:1" ht="50.1" customHeight="1">
      <c r="A9" s="1" t="s">
        <v>32</v>
      </c>
    </row>
    <row r="10" spans="1:1" ht="50.1" customHeight="1">
      <c r="A10" s="1" t="s">
        <v>25</v>
      </c>
    </row>
    <row r="11" spans="1:1" ht="50.1" customHeight="1">
      <c r="A11" s="1" t="s">
        <v>15</v>
      </c>
    </row>
    <row r="12" spans="1:1" ht="50.1" customHeight="1">
      <c r="A12" s="1" t="s">
        <v>5</v>
      </c>
    </row>
    <row r="13" spans="1:1" ht="50.1" customHeight="1">
      <c r="A13" s="1" t="s">
        <v>22</v>
      </c>
    </row>
    <row r="14" spans="1:1" ht="50.1" customHeight="1">
      <c r="A14" s="1" t="s">
        <v>58</v>
      </c>
    </row>
    <row r="15" spans="1:1" ht="50.1" customHeight="1">
      <c r="A15" s="1" t="s">
        <v>54</v>
      </c>
    </row>
    <row r="16" spans="1:1" ht="50.1" customHeight="1">
      <c r="A16" s="1" t="s">
        <v>20</v>
      </c>
    </row>
    <row r="17" spans="1:1" ht="50.1" customHeight="1">
      <c r="A17" s="1" t="s">
        <v>6</v>
      </c>
    </row>
    <row r="18" spans="1:1" ht="50.1" customHeight="1">
      <c r="A18" s="1" t="s">
        <v>47</v>
      </c>
    </row>
    <row r="19" spans="1:1" ht="50.1" customHeight="1">
      <c r="A19" s="1" t="s">
        <v>31</v>
      </c>
    </row>
    <row r="20" spans="1:1" ht="50.1" customHeight="1">
      <c r="A20" s="1" t="s">
        <v>34</v>
      </c>
    </row>
    <row r="21" spans="1:1" ht="50.1" customHeight="1">
      <c r="A21" s="1" t="s">
        <v>0</v>
      </c>
    </row>
    <row r="22" spans="1:1" ht="50.1" customHeight="1">
      <c r="A22" s="1" t="s">
        <v>52</v>
      </c>
    </row>
    <row r="23" spans="1:1" ht="50.1" customHeight="1">
      <c r="A23" s="1" t="s">
        <v>28</v>
      </c>
    </row>
    <row r="24" spans="1:1" ht="50.1" customHeight="1">
      <c r="A24" s="1" t="s">
        <v>21</v>
      </c>
    </row>
    <row r="25" spans="1:1" ht="50.1" customHeight="1">
      <c r="A25" s="1" t="s">
        <v>8</v>
      </c>
    </row>
    <row r="26" spans="1:1" ht="50.1" customHeight="1">
      <c r="A26" s="1" t="s">
        <v>43</v>
      </c>
    </row>
    <row r="27" spans="1:1" ht="50.1" customHeight="1">
      <c r="A27" s="1" t="s">
        <v>53</v>
      </c>
    </row>
    <row r="28" spans="1:1" ht="50.1" customHeight="1">
      <c r="A28" s="1" t="s">
        <v>56</v>
      </c>
    </row>
    <row r="29" spans="1:1" ht="50.1" customHeight="1">
      <c r="A29" s="1" t="s">
        <v>48</v>
      </c>
    </row>
    <row r="30" spans="1:1" ht="50.1" customHeight="1">
      <c r="A30" s="1" t="s">
        <v>12</v>
      </c>
    </row>
    <row r="31" spans="1:1" ht="50.1" customHeight="1">
      <c r="A31" s="1" t="s">
        <v>9</v>
      </c>
    </row>
    <row r="32" spans="1:1" ht="50.1" customHeight="1">
      <c r="A32" s="1" t="s">
        <v>11</v>
      </c>
    </row>
    <row r="33" spans="1:1" ht="50.1" customHeight="1">
      <c r="A33" s="1" t="s">
        <v>62</v>
      </c>
    </row>
    <row r="34" spans="1:1" ht="50.1" customHeight="1">
      <c r="A34" s="1" t="s">
        <v>33</v>
      </c>
    </row>
    <row r="35" spans="1:1" ht="50.1" customHeight="1">
      <c r="A35" s="1" t="s">
        <v>40</v>
      </c>
    </row>
    <row r="36" spans="1:1" ht="50.1" customHeight="1">
      <c r="A36" s="1" t="s">
        <v>35</v>
      </c>
    </row>
    <row r="37" spans="1:1" ht="50.1" customHeight="1">
      <c r="A37" s="1" t="s">
        <v>75</v>
      </c>
    </row>
    <row r="38" spans="1:1" ht="50.1" customHeight="1">
      <c r="A38" s="1" t="s">
        <v>64</v>
      </c>
    </row>
    <row r="39" spans="1:1" ht="50.1" customHeight="1">
      <c r="A39" s="1" t="s">
        <v>24</v>
      </c>
    </row>
    <row r="40" spans="1:1" ht="50.1" customHeight="1">
      <c r="A40" s="1" t="s">
        <v>4</v>
      </c>
    </row>
    <row r="41" spans="1:1" ht="50.1" customHeight="1">
      <c r="A41" s="1" t="s">
        <v>36</v>
      </c>
    </row>
    <row r="42" spans="1:1" ht="50.1" customHeight="1">
      <c r="A42" s="1" t="s">
        <v>17</v>
      </c>
    </row>
    <row r="43" spans="1:1" ht="50.1" customHeight="1">
      <c r="A43" s="1" t="s">
        <v>10</v>
      </c>
    </row>
    <row r="44" spans="1:1" ht="50.1" customHeight="1">
      <c r="A44" s="1" t="s">
        <v>50</v>
      </c>
    </row>
    <row r="45" spans="1:1" ht="50.1" customHeight="1">
      <c r="A45" s="1" t="s">
        <v>51</v>
      </c>
    </row>
    <row r="46" spans="1:1" ht="50.1" customHeight="1">
      <c r="A46" s="1" t="s">
        <v>41</v>
      </c>
    </row>
    <row r="47" spans="1:1" ht="50.1" customHeight="1">
      <c r="A47" s="1" t="s">
        <v>44</v>
      </c>
    </row>
    <row r="48" spans="1:1" ht="50.1" customHeight="1">
      <c r="A48" s="1" t="s">
        <v>57</v>
      </c>
    </row>
    <row r="49" spans="1:1" ht="50.1" customHeight="1">
      <c r="A49" s="1" t="s">
        <v>45</v>
      </c>
    </row>
    <row r="50" spans="1:1" ht="50.1" customHeight="1">
      <c r="A50" s="1" t="s">
        <v>39</v>
      </c>
    </row>
    <row r="51" spans="1:1" ht="50.1" customHeight="1">
      <c r="A51" s="1" t="s">
        <v>16</v>
      </c>
    </row>
    <row r="52" spans="1:1" ht="50.1" customHeight="1">
      <c r="A52" s="1" t="s">
        <v>59</v>
      </c>
    </row>
    <row r="53" spans="1:1" ht="50.1" customHeight="1">
      <c r="A53" s="1" t="s">
        <v>19</v>
      </c>
    </row>
    <row r="54" spans="1:1" ht="50.1" customHeight="1">
      <c r="A54" s="1" t="s">
        <v>23</v>
      </c>
    </row>
    <row r="55" spans="1:1" ht="50.1" customHeight="1">
      <c r="A55" s="1" t="s">
        <v>14</v>
      </c>
    </row>
    <row r="56" spans="1:1" ht="50.1" customHeight="1">
      <c r="A56" s="1" t="s">
        <v>63</v>
      </c>
    </row>
    <row r="57" spans="1:1" ht="50.1" customHeight="1">
      <c r="A57" s="1" t="s">
        <v>61</v>
      </c>
    </row>
    <row r="58" spans="1:1" ht="50.1" customHeight="1">
      <c r="A58" s="1" t="s">
        <v>74</v>
      </c>
    </row>
    <row r="59" spans="1:1" ht="50.1" customHeight="1">
      <c r="A59" s="1" t="s">
        <v>18</v>
      </c>
    </row>
    <row r="60" spans="1:1" ht="50.1" customHeight="1">
      <c r="A60" s="1" t="s">
        <v>37</v>
      </c>
    </row>
    <row r="61" spans="1:1" ht="50.1" customHeight="1">
      <c r="A61" s="1" t="s">
        <v>26</v>
      </c>
    </row>
    <row r="62" spans="1:1" ht="50.1" customHeight="1">
      <c r="A62" s="1" t="s">
        <v>49</v>
      </c>
    </row>
    <row r="63" spans="1:1" ht="50.1" customHeight="1">
      <c r="A63" s="1" t="s">
        <v>13</v>
      </c>
    </row>
    <row r="64" spans="1:1" ht="50.1" customHeight="1">
      <c r="A64" s="1" t="s">
        <v>2</v>
      </c>
    </row>
    <row r="65" spans="1:1" ht="50.1" customHeight="1">
      <c r="A65" s="1" t="s">
        <v>60</v>
      </c>
    </row>
    <row r="66" spans="1:1" ht="50.1" customHeight="1">
      <c r="A66" s="1" t="s">
        <v>55</v>
      </c>
    </row>
    <row r="67" spans="1:1" ht="50.1" customHeight="1">
      <c r="A67" s="1" t="s">
        <v>65</v>
      </c>
    </row>
    <row r="68" spans="1:1" ht="50.1" customHeight="1">
      <c r="A68" s="1" t="s">
        <v>42</v>
      </c>
    </row>
    <row r="69" spans="1:1" ht="50.1" customHeight="1"/>
    <row r="70" spans="1:1" ht="50.1" customHeight="1"/>
    <row r="71" spans="1:1" ht="50.1" customHeight="1"/>
    <row r="72" spans="1:1" ht="50.1" customHeight="1">
      <c r="A72" s="1" t="s">
        <v>66</v>
      </c>
    </row>
    <row r="73" spans="1:1" ht="50.1" customHeight="1">
      <c r="A73" s="1" t="s">
        <v>67</v>
      </c>
    </row>
    <row r="74" spans="1:1" ht="50.1" customHeight="1">
      <c r="A74" s="1" t="s">
        <v>68</v>
      </c>
    </row>
    <row r="75" spans="1:1" ht="50.1" customHeight="1">
      <c r="A75" s="1" t="s">
        <v>69</v>
      </c>
    </row>
    <row r="76" spans="1:1" ht="50.1" customHeight="1">
      <c r="A76" s="1" t="s">
        <v>70</v>
      </c>
    </row>
    <row r="77" spans="1:1" ht="50.1" customHeight="1">
      <c r="A77" s="1" t="s">
        <v>76</v>
      </c>
    </row>
    <row r="78" spans="1:1" ht="50.1" customHeight="1">
      <c r="A78" s="1" t="s">
        <v>71</v>
      </c>
    </row>
    <row r="79" spans="1:1" ht="50.1" customHeight="1">
      <c r="A79" s="1" t="s">
        <v>72</v>
      </c>
    </row>
    <row r="80" spans="1:1" ht="50.1" customHeight="1">
      <c r="A80" s="1" t="s">
        <v>73</v>
      </c>
    </row>
  </sheetData>
  <phoneticPr fontId="0" type="noConversion"/>
  <pageMargins left="0.75" right="0.75" top="1" bottom="1" header="0" footer="0"/>
  <pageSetup paperSize="9" scale="9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3"/>
  <sheetViews>
    <sheetView zoomScale="50" workbookViewId="0">
      <selection activeCell="N3" sqref="N3"/>
    </sheetView>
  </sheetViews>
  <sheetFormatPr baseColWidth="10" defaultRowHeight="44.25"/>
  <cols>
    <col min="1" max="1" width="128.42578125" style="2" bestFit="1" customWidth="1"/>
    <col min="2" max="16384" width="11.42578125" style="2"/>
  </cols>
  <sheetData>
    <row r="1" spans="1:1">
      <c r="A1" s="2" t="s">
        <v>87</v>
      </c>
    </row>
    <row r="2" spans="1:1">
      <c r="A2" s="2" t="s">
        <v>106</v>
      </c>
    </row>
    <row r="3" spans="1:1">
      <c r="A3" s="2" t="s">
        <v>91</v>
      </c>
    </row>
    <row r="4" spans="1:1">
      <c r="A4" s="2" t="s">
        <v>79</v>
      </c>
    </row>
    <row r="5" spans="1:1">
      <c r="A5" s="2" t="s">
        <v>77</v>
      </c>
    </row>
    <row r="6" spans="1:1">
      <c r="A6" s="2" t="s">
        <v>92</v>
      </c>
    </row>
    <row r="7" spans="1:1">
      <c r="A7" s="2" t="s">
        <v>94</v>
      </c>
    </row>
    <row r="8" spans="1:1">
      <c r="A8" s="2" t="s">
        <v>86</v>
      </c>
    </row>
    <row r="9" spans="1:1">
      <c r="A9" s="2" t="s">
        <v>88</v>
      </c>
    </row>
    <row r="10" spans="1:1">
      <c r="A10" s="2" t="s">
        <v>84</v>
      </c>
    </row>
    <row r="11" spans="1:1">
      <c r="A11" s="2" t="s">
        <v>83</v>
      </c>
    </row>
    <row r="12" spans="1:1" ht="50.1" customHeight="1">
      <c r="A12" s="2" t="s">
        <v>100</v>
      </c>
    </row>
    <row r="13" spans="1:1" ht="50.1" customHeight="1">
      <c r="A13" s="2" t="s">
        <v>105</v>
      </c>
    </row>
    <row r="14" spans="1:1" ht="50.1" customHeight="1">
      <c r="A14" s="2" t="s">
        <v>95</v>
      </c>
    </row>
    <row r="15" spans="1:1" ht="50.1" customHeight="1">
      <c r="A15" s="2" t="s">
        <v>78</v>
      </c>
    </row>
    <row r="16" spans="1:1" ht="50.1" customHeight="1">
      <c r="A16" s="2" t="s">
        <v>81</v>
      </c>
    </row>
    <row r="17" spans="1:1" ht="50.1" customHeight="1">
      <c r="A17" s="2" t="s">
        <v>89</v>
      </c>
    </row>
    <row r="18" spans="1:1" ht="50.1" customHeight="1">
      <c r="A18" s="2" t="s">
        <v>97</v>
      </c>
    </row>
    <row r="19" spans="1:1" ht="50.1" customHeight="1">
      <c r="A19" s="2" t="s">
        <v>103</v>
      </c>
    </row>
    <row r="20" spans="1:1" ht="50.1" customHeight="1">
      <c r="A20" s="2" t="s">
        <v>104</v>
      </c>
    </row>
    <row r="21" spans="1:1" ht="50.1" customHeight="1">
      <c r="A21" s="2" t="s">
        <v>98</v>
      </c>
    </row>
    <row r="22" spans="1:1" ht="50.1" customHeight="1">
      <c r="A22" s="2" t="s">
        <v>80</v>
      </c>
    </row>
    <row r="23" spans="1:1" ht="50.1" customHeight="1">
      <c r="A23" s="2" t="s">
        <v>90</v>
      </c>
    </row>
    <row r="24" spans="1:1" ht="50.1" customHeight="1">
      <c r="A24" s="2" t="s">
        <v>93</v>
      </c>
    </row>
    <row r="25" spans="1:1" ht="50.1" customHeight="1">
      <c r="A25" s="2" t="s">
        <v>82</v>
      </c>
    </row>
    <row r="26" spans="1:1" ht="50.1" customHeight="1">
      <c r="A26" s="2" t="s">
        <v>102</v>
      </c>
    </row>
    <row r="27" spans="1:1" ht="50.1" customHeight="1">
      <c r="A27" s="2" t="s">
        <v>96</v>
      </c>
    </row>
    <row r="28" spans="1:1" ht="50.1" customHeight="1">
      <c r="A28" s="2" t="s">
        <v>101</v>
      </c>
    </row>
    <row r="29" spans="1:1" ht="50.1" customHeight="1">
      <c r="A29" s="2" t="s">
        <v>99</v>
      </c>
    </row>
    <row r="30" spans="1:1" ht="50.1" customHeight="1">
      <c r="A30" s="2" t="s">
        <v>85</v>
      </c>
    </row>
    <row r="31" spans="1:1" ht="50.1" customHeight="1"/>
    <row r="32" spans="1:1" ht="50.1" customHeight="1"/>
    <row r="33" spans="1:1" ht="50.1" customHeight="1">
      <c r="A33" s="2" t="s">
        <v>107</v>
      </c>
    </row>
  </sheetData>
  <phoneticPr fontId="0" type="noConversion"/>
  <pageMargins left="0.75" right="0.75" top="1" bottom="1" header="0" footer="0"/>
  <pageSetup paperSize="9" orientation="landscape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56"/>
  <sheetViews>
    <sheetView showGridLines="0" tabSelected="1" view="pageBreakPreview" topLeftCell="A26" zoomScaleSheetLayoutView="100" zoomScalePageLayoutView="50" workbookViewId="0">
      <selection activeCell="I29" sqref="I29:J29"/>
    </sheetView>
  </sheetViews>
  <sheetFormatPr baseColWidth="10" defaultRowHeight="20.25" outlineLevelCol="1"/>
  <cols>
    <col min="1" max="1" width="11.7109375" customWidth="1"/>
    <col min="2" max="2" width="11.5703125" bestFit="1" customWidth="1"/>
    <col min="6" max="6" width="7.85546875" customWidth="1"/>
    <col min="7" max="8" width="8.140625" customWidth="1"/>
    <col min="9" max="9" width="8" customWidth="1"/>
    <col min="10" max="10" width="8.140625" customWidth="1"/>
    <col min="11" max="11" width="5.140625" bestFit="1" customWidth="1"/>
    <col min="12" max="13" width="11.42578125" hidden="1" customWidth="1" outlineLevel="1"/>
    <col min="14" max="14" width="11.42578125" style="7" hidden="1" customWidth="1" outlineLevel="1"/>
    <col min="15" max="19" width="11.42578125" hidden="1" customWidth="1" outlineLevel="1"/>
    <col min="20" max="21" width="12.5703125" hidden="1" customWidth="1" outlineLevel="1"/>
    <col min="22" max="22" width="11.42578125" style="3" hidden="1" customWidth="1" outlineLevel="1"/>
    <col min="23" max="23" width="11.42578125" hidden="1" customWidth="1" outlineLevel="1"/>
    <col min="24" max="24" width="11.42578125" collapsed="1"/>
  </cols>
  <sheetData>
    <row r="1" spans="1:24">
      <c r="A1" s="16">
        <v>70</v>
      </c>
      <c r="B1" s="16">
        <f>IF(J14&lt;&gt;0,6,IF(H14=0,2,4))</f>
        <v>6</v>
      </c>
      <c r="C1" s="16"/>
      <c r="D1" s="16"/>
      <c r="E1" s="16"/>
      <c r="F1" s="16"/>
      <c r="G1" s="16">
        <f>A1*2</f>
        <v>140</v>
      </c>
      <c r="H1" s="16">
        <f>A1*4</f>
        <v>280</v>
      </c>
      <c r="I1" s="16"/>
      <c r="J1" s="16">
        <f>A1*6</f>
        <v>420</v>
      </c>
      <c r="K1" s="16"/>
    </row>
    <row r="2" spans="1:24" ht="3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24" hidden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24" ht="9.75" customHeight="1" thickBo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24" ht="15.75" customHeight="1" thickBot="1">
      <c r="A5" s="4" t="s">
        <v>108</v>
      </c>
      <c r="G5" s="47" t="s">
        <v>109</v>
      </c>
      <c r="H5" s="48"/>
      <c r="I5" s="49" t="s">
        <v>157</v>
      </c>
      <c r="J5" s="50"/>
      <c r="K5" s="16"/>
    </row>
    <row r="6" spans="1:24" ht="32.25" customHeight="1" thickBot="1">
      <c r="A6" s="22"/>
      <c r="B6" s="35" t="s">
        <v>152</v>
      </c>
      <c r="C6" s="35"/>
      <c r="D6" s="35"/>
      <c r="E6" s="36"/>
      <c r="F6" s="23"/>
      <c r="G6" s="37">
        <f>SUM(G13+H13+I13+J13)</f>
        <v>762</v>
      </c>
      <c r="H6" s="38"/>
      <c r="I6" s="51">
        <f>RANK(X8,X8:X24,1)</f>
        <v>14</v>
      </c>
      <c r="J6" s="52"/>
      <c r="K6" s="16"/>
    </row>
    <row r="7" spans="1:24" ht="21" customHeight="1" thickBot="1">
      <c r="A7" s="24"/>
      <c r="B7" s="24"/>
      <c r="C7" s="24"/>
      <c r="D7" s="24"/>
      <c r="E7" s="23"/>
      <c r="F7" s="23"/>
      <c r="G7" s="23"/>
      <c r="H7" s="23"/>
      <c r="I7" s="23"/>
      <c r="J7" s="23"/>
      <c r="K7" s="16"/>
    </row>
    <row r="8" spans="1:24" ht="21" thickBot="1">
      <c r="A8" s="24"/>
      <c r="B8" s="24"/>
      <c r="C8" s="24"/>
      <c r="D8" s="24"/>
      <c r="E8" s="23"/>
      <c r="F8" s="23"/>
      <c r="G8" s="28" t="s">
        <v>153</v>
      </c>
      <c r="H8" s="28" t="s">
        <v>154</v>
      </c>
      <c r="I8" s="28" t="s">
        <v>155</v>
      </c>
      <c r="J8" s="28" t="s">
        <v>156</v>
      </c>
      <c r="K8" s="6"/>
      <c r="N8" s="9" t="s">
        <v>144</v>
      </c>
      <c r="O8" s="10" t="s">
        <v>145</v>
      </c>
      <c r="P8" s="11" t="s">
        <v>143</v>
      </c>
      <c r="Q8" s="12" t="s">
        <v>146</v>
      </c>
      <c r="R8" s="12" t="s">
        <v>147</v>
      </c>
      <c r="S8" s="13" t="s">
        <v>143</v>
      </c>
      <c r="T8" s="13" t="s">
        <v>148</v>
      </c>
      <c r="U8" s="13" t="s">
        <v>147</v>
      </c>
      <c r="V8" s="14"/>
      <c r="X8">
        <f>G6</f>
        <v>762</v>
      </c>
    </row>
    <row r="9" spans="1:24" ht="21" thickBot="1">
      <c r="A9" s="41"/>
      <c r="B9" s="42"/>
      <c r="C9" s="42"/>
      <c r="D9" s="42"/>
      <c r="E9" s="42"/>
      <c r="F9" s="43"/>
      <c r="G9" s="30">
        <v>50</v>
      </c>
      <c r="H9" s="30">
        <v>75</v>
      </c>
      <c r="I9" s="30">
        <v>69</v>
      </c>
      <c r="J9" s="30">
        <v>81</v>
      </c>
      <c r="K9" s="6"/>
      <c r="N9" s="9"/>
      <c r="O9" s="10"/>
      <c r="P9" s="11"/>
      <c r="Q9" s="12"/>
      <c r="R9" s="12"/>
      <c r="S9" s="13"/>
      <c r="T9" s="13"/>
      <c r="U9" s="13"/>
      <c r="V9" s="14"/>
      <c r="X9">
        <f>G18</f>
        <v>760</v>
      </c>
    </row>
    <row r="10" spans="1:24" ht="21" customHeight="1" thickBot="1">
      <c r="A10" s="44"/>
      <c r="B10" s="45"/>
      <c r="C10" s="45"/>
      <c r="D10" s="45"/>
      <c r="E10" s="45"/>
      <c r="F10" s="46"/>
      <c r="G10" s="30">
        <v>54</v>
      </c>
      <c r="H10" s="30">
        <v>76</v>
      </c>
      <c r="I10" s="30">
        <v>75</v>
      </c>
      <c r="J10" s="30">
        <v>51</v>
      </c>
      <c r="K10" s="6"/>
      <c r="M10">
        <v>1</v>
      </c>
      <c r="N10" s="7">
        <f>G6</f>
        <v>762</v>
      </c>
      <c r="O10" t="e">
        <f t="shared" ref="O10:O37" si="0">RANK(N10,$N$10:$N$37,1)</f>
        <v>#REF!</v>
      </c>
      <c r="P10" s="8">
        <f t="shared" ref="P10:P37" si="1">COUNTIF($O$10:$O$37,O10)</f>
        <v>28</v>
      </c>
      <c r="Q10">
        <f>IF(P10&lt;&gt;1,K14,)</f>
        <v>0</v>
      </c>
      <c r="R10" t="e">
        <f t="shared" ref="R10:R37" si="2">IF(Q10&lt;&gt;0,RANK(Q10,$Q$10:$Q$37,1),O10)</f>
        <v>#REF!</v>
      </c>
      <c r="S10" s="8">
        <f t="shared" ref="S10:S37" si="3">COUNTIF($R$10:$R$37,R10)</f>
        <v>28</v>
      </c>
      <c r="T10">
        <f>IF(S10&lt;&gt;1,MIN(G10:J12),0)</f>
        <v>25</v>
      </c>
      <c r="U10" t="e">
        <f t="shared" ref="U10:U37" si="4">IF(S10=1,R10,RANK(T10,$T$10:$T$37,1))</f>
        <v>#REF!</v>
      </c>
      <c r="V10">
        <f>MIN(G10:J12)</f>
        <v>25</v>
      </c>
      <c r="X10">
        <f>G29</f>
        <v>765</v>
      </c>
    </row>
    <row r="11" spans="1:24" ht="21" customHeight="1" thickBot="1">
      <c r="A11" s="44"/>
      <c r="B11" s="45"/>
      <c r="C11" s="45"/>
      <c r="D11" s="45"/>
      <c r="E11" s="45"/>
      <c r="F11" s="46"/>
      <c r="G11" s="29">
        <v>78</v>
      </c>
      <c r="H11" s="29">
        <v>71</v>
      </c>
      <c r="I11" s="29">
        <v>71</v>
      </c>
      <c r="J11" s="29">
        <v>74</v>
      </c>
      <c r="M11">
        <v>2</v>
      </c>
      <c r="N11" s="7">
        <f>G18</f>
        <v>760</v>
      </c>
      <c r="O11" t="e">
        <f t="shared" si="0"/>
        <v>#REF!</v>
      </c>
      <c r="P11" s="8">
        <f t="shared" si="1"/>
        <v>28</v>
      </c>
      <c r="Q11">
        <f>IF(P11&lt;&gt;1,K25,)</f>
        <v>760</v>
      </c>
      <c r="R11" t="e">
        <f t="shared" si="2"/>
        <v>#REF!</v>
      </c>
      <c r="S11" s="8">
        <f t="shared" si="3"/>
        <v>28</v>
      </c>
      <c r="T11">
        <f>IF(S11&lt;&gt;1,MIN(G21:J23),0)</f>
        <v>50</v>
      </c>
      <c r="U11" t="e">
        <f t="shared" si="4"/>
        <v>#REF!</v>
      </c>
      <c r="V11">
        <f>MIN(G21:J23)</f>
        <v>50</v>
      </c>
      <c r="X11">
        <f>G39</f>
        <v>0</v>
      </c>
    </row>
    <row r="12" spans="1:24" ht="21" customHeight="1" thickBot="1">
      <c r="A12" s="32"/>
      <c r="B12" s="33"/>
      <c r="C12" s="33"/>
      <c r="D12" s="33"/>
      <c r="E12" s="33"/>
      <c r="F12" s="34"/>
      <c r="G12" s="29">
        <v>25</v>
      </c>
      <c r="H12" s="29">
        <v>70</v>
      </c>
      <c r="I12" s="29">
        <v>71</v>
      </c>
      <c r="J12" s="29">
        <v>74</v>
      </c>
      <c r="M12">
        <v>3</v>
      </c>
      <c r="N12" s="7">
        <f>G29</f>
        <v>765</v>
      </c>
      <c r="O12" t="e">
        <f t="shared" si="0"/>
        <v>#REF!</v>
      </c>
      <c r="P12" s="8">
        <f t="shared" si="1"/>
        <v>28</v>
      </c>
      <c r="Q12">
        <f>IF(P12&lt;&gt;1,K36,)</f>
        <v>765</v>
      </c>
      <c r="R12" t="e">
        <f t="shared" si="2"/>
        <v>#REF!</v>
      </c>
      <c r="S12" s="8">
        <f t="shared" si="3"/>
        <v>28</v>
      </c>
      <c r="T12">
        <f>IF(S12&lt;&gt;1,MIN(G32:J34),0)</f>
        <v>50</v>
      </c>
      <c r="U12" t="e">
        <f t="shared" si="4"/>
        <v>#REF!</v>
      </c>
      <c r="V12">
        <f>MIN(G32:J34)</f>
        <v>50</v>
      </c>
      <c r="X12">
        <f>G49</f>
        <v>0</v>
      </c>
    </row>
    <row r="13" spans="1:24" ht="24.75" customHeight="1" thickBot="1">
      <c r="A13" s="23"/>
      <c r="B13" s="23"/>
      <c r="C13" s="23"/>
      <c r="D13" s="23"/>
      <c r="E13" s="23"/>
      <c r="F13" s="25" t="s">
        <v>110</v>
      </c>
      <c r="G13" s="26">
        <f>SUM(G9:G12)-MAX(G10:G12)</f>
        <v>129</v>
      </c>
      <c r="H13" s="26">
        <f>SUM(H9:H12)-MAX(H10:H12)</f>
        <v>216</v>
      </c>
      <c r="I13" s="26">
        <f>SUM(I9:I12)-MAX(I10:I12)</f>
        <v>211</v>
      </c>
      <c r="J13" s="26">
        <f>SUM(J9:J12)-MAX(J10:J12)</f>
        <v>206</v>
      </c>
      <c r="K13" s="15">
        <f>SUM(G13:J13)</f>
        <v>762</v>
      </c>
      <c r="M13">
        <v>4</v>
      </c>
      <c r="N13" s="7" t="e">
        <f>#REF!</f>
        <v>#REF!</v>
      </c>
      <c r="O13" t="e">
        <f t="shared" si="0"/>
        <v>#REF!</v>
      </c>
      <c r="P13" s="8">
        <f t="shared" si="1"/>
        <v>28</v>
      </c>
      <c r="Q13">
        <f>IF(P13&lt;&gt;1,K44,)</f>
        <v>0</v>
      </c>
      <c r="R13" t="e">
        <f t="shared" si="2"/>
        <v>#REF!</v>
      </c>
      <c r="S13" s="8">
        <f t="shared" si="3"/>
        <v>28</v>
      </c>
      <c r="T13">
        <f>IF(S13&lt;&gt;1,MIN(G40:J42),0)</f>
        <v>0</v>
      </c>
      <c r="U13" t="e">
        <f t="shared" si="4"/>
        <v>#REF!</v>
      </c>
      <c r="V13">
        <f>MIN(G40:J42)</f>
        <v>0</v>
      </c>
      <c r="X13">
        <f>G59</f>
        <v>0</v>
      </c>
    </row>
    <row r="14" spans="1:24" ht="22.5" customHeight="1" thickBot="1">
      <c r="A14" s="23"/>
      <c r="B14" s="23"/>
      <c r="C14" s="23"/>
      <c r="D14" s="23"/>
      <c r="E14" s="23"/>
      <c r="F14" s="23"/>
      <c r="G14" s="27">
        <f>MAX(G10:G12)</f>
        <v>78</v>
      </c>
      <c r="H14" s="27">
        <f>MAX(H10:H12)</f>
        <v>76</v>
      </c>
      <c r="I14" s="27"/>
      <c r="J14" s="27">
        <f>MAX(J10:J12)</f>
        <v>74</v>
      </c>
      <c r="K14" s="15"/>
      <c r="M14">
        <v>5</v>
      </c>
      <c r="N14" s="7" t="e">
        <f>#REF!</f>
        <v>#REF!</v>
      </c>
      <c r="O14" t="e">
        <f t="shared" si="0"/>
        <v>#REF!</v>
      </c>
      <c r="P14" s="8">
        <f t="shared" si="1"/>
        <v>28</v>
      </c>
      <c r="Q14">
        <f>IF(P14&lt;&gt;1,K53,)</f>
        <v>0</v>
      </c>
      <c r="R14" t="e">
        <f t="shared" si="2"/>
        <v>#REF!</v>
      </c>
      <c r="S14" s="8">
        <f t="shared" si="3"/>
        <v>28</v>
      </c>
      <c r="T14">
        <f>IF(S14&lt;&gt;1,MIN(G49:J51),0)</f>
        <v>0</v>
      </c>
      <c r="U14" t="e">
        <f t="shared" si="4"/>
        <v>#REF!</v>
      </c>
      <c r="V14">
        <f>MIN(G49:J51)</f>
        <v>0</v>
      </c>
      <c r="X14">
        <f>G69</f>
        <v>0</v>
      </c>
    </row>
    <row r="15" spans="1:24" ht="21" hidden="1" thickBot="1">
      <c r="A15" s="23"/>
      <c r="B15" s="23"/>
      <c r="C15" s="23"/>
      <c r="D15" s="23"/>
      <c r="E15" s="23"/>
      <c r="F15" s="23"/>
      <c r="G15" s="23"/>
      <c r="H15" s="23"/>
      <c r="I15" s="23"/>
      <c r="J15" s="23"/>
      <c r="M15">
        <v>6</v>
      </c>
      <c r="N15" s="7">
        <f>G57</f>
        <v>0</v>
      </c>
      <c r="O15" t="e">
        <f t="shared" si="0"/>
        <v>#REF!</v>
      </c>
      <c r="P15" s="8">
        <f t="shared" si="1"/>
        <v>28</v>
      </c>
      <c r="Q15">
        <f>IF(P15&lt;&gt;1,K63,)</f>
        <v>0</v>
      </c>
      <c r="R15" t="e">
        <f t="shared" si="2"/>
        <v>#REF!</v>
      </c>
      <c r="S15" s="8">
        <f t="shared" si="3"/>
        <v>28</v>
      </c>
      <c r="T15">
        <f>IF(S15&lt;&gt;1,MIN(G59:J61),0)</f>
        <v>0</v>
      </c>
      <c r="U15" t="e">
        <f t="shared" si="4"/>
        <v>#REF!</v>
      </c>
      <c r="V15">
        <f>MIN(G59:J61)</f>
        <v>0</v>
      </c>
    </row>
    <row r="16" spans="1:24" ht="21" hidden="1" thickBot="1">
      <c r="A16" s="23"/>
      <c r="B16" s="23"/>
      <c r="C16" s="23"/>
      <c r="D16" s="23"/>
      <c r="E16" s="23"/>
      <c r="F16" s="23"/>
      <c r="G16" s="23"/>
      <c r="H16" s="23"/>
      <c r="I16" s="23"/>
      <c r="J16" s="23"/>
      <c r="M16">
        <v>7</v>
      </c>
      <c r="N16" s="7" t="e">
        <f>#REF!</f>
        <v>#REF!</v>
      </c>
      <c r="O16" t="e">
        <f t="shared" si="0"/>
        <v>#REF!</v>
      </c>
      <c r="P16" s="8">
        <f t="shared" si="1"/>
        <v>28</v>
      </c>
      <c r="Q16" t="e">
        <f>IF(P16&lt;&gt;1,#REF!,)</f>
        <v>#REF!</v>
      </c>
      <c r="R16" t="e">
        <f t="shared" si="2"/>
        <v>#REF!</v>
      </c>
      <c r="S16" s="8">
        <f t="shared" si="3"/>
        <v>28</v>
      </c>
      <c r="T16" t="e">
        <f>IF(S16&lt;&gt;1,MIN(#REF!),0)</f>
        <v>#REF!</v>
      </c>
      <c r="U16" t="e">
        <f t="shared" si="4"/>
        <v>#REF!</v>
      </c>
      <c r="V16" t="e">
        <f>MIN(#REF!)</f>
        <v>#REF!</v>
      </c>
    </row>
    <row r="17" spans="1:24" ht="21" thickBot="1">
      <c r="A17" s="4" t="s">
        <v>108</v>
      </c>
      <c r="G17" s="47" t="s">
        <v>109</v>
      </c>
      <c r="H17" s="48"/>
      <c r="I17" s="49" t="s">
        <v>157</v>
      </c>
      <c r="J17" s="50"/>
      <c r="M17">
        <v>8</v>
      </c>
      <c r="N17" s="7" t="e">
        <f>#REF!</f>
        <v>#REF!</v>
      </c>
      <c r="O17" t="e">
        <f t="shared" si="0"/>
        <v>#REF!</v>
      </c>
      <c r="P17" s="8">
        <f t="shared" si="1"/>
        <v>28</v>
      </c>
      <c r="Q17" t="e">
        <f>IF(P17&lt;&gt;1,#REF!,)</f>
        <v>#REF!</v>
      </c>
      <c r="R17" t="e">
        <f t="shared" si="2"/>
        <v>#REF!</v>
      </c>
      <c r="S17" s="8">
        <f t="shared" si="3"/>
        <v>28</v>
      </c>
      <c r="T17" t="e">
        <f>IF(S17&lt;&gt;1,MIN(#REF!),0)</f>
        <v>#REF!</v>
      </c>
      <c r="U17" t="e">
        <f t="shared" si="4"/>
        <v>#REF!</v>
      </c>
      <c r="V17" t="e">
        <f>MIN(#REF!)</f>
        <v>#REF!</v>
      </c>
      <c r="X17">
        <f>G79</f>
        <v>0</v>
      </c>
    </row>
    <row r="18" spans="1:24" ht="33" customHeight="1" thickBot="1">
      <c r="A18" s="22"/>
      <c r="B18" s="35" t="s">
        <v>152</v>
      </c>
      <c r="C18" s="35"/>
      <c r="D18" s="35"/>
      <c r="E18" s="36"/>
      <c r="F18" s="23"/>
      <c r="G18" s="37">
        <f>SUM(G25+H25+I25+J25)</f>
        <v>760</v>
      </c>
      <c r="H18" s="38"/>
      <c r="I18" s="51">
        <f>RANK(X9,X8:X24,1)</f>
        <v>13</v>
      </c>
      <c r="J18" s="52"/>
      <c r="M18">
        <v>9</v>
      </c>
      <c r="N18" s="7" t="e">
        <f>#REF!</f>
        <v>#REF!</v>
      </c>
      <c r="O18" t="e">
        <f t="shared" si="0"/>
        <v>#REF!</v>
      </c>
      <c r="P18" s="8">
        <f t="shared" si="1"/>
        <v>28</v>
      </c>
      <c r="Q18" t="e">
        <f>IF(P18&lt;&gt;1,#REF!,)</f>
        <v>#REF!</v>
      </c>
      <c r="R18" t="e">
        <f t="shared" si="2"/>
        <v>#REF!</v>
      </c>
      <c r="S18" s="8">
        <f t="shared" si="3"/>
        <v>28</v>
      </c>
      <c r="T18" t="e">
        <f>IF(S18&lt;&gt;1,MIN(#REF!),0)</f>
        <v>#REF!</v>
      </c>
      <c r="U18" t="e">
        <f t="shared" si="4"/>
        <v>#REF!</v>
      </c>
      <c r="V18" t="e">
        <f>MIN(#REF!)</f>
        <v>#REF!</v>
      </c>
      <c r="X18">
        <f>G89</f>
        <v>0</v>
      </c>
    </row>
    <row r="19" spans="1:24" ht="21" thickBot="1">
      <c r="A19" s="24"/>
      <c r="B19" s="24"/>
      <c r="C19" s="24"/>
      <c r="D19" s="24"/>
      <c r="E19" s="23"/>
      <c r="F19" s="23"/>
      <c r="G19" s="23"/>
      <c r="H19" s="23"/>
      <c r="I19" s="23"/>
      <c r="J19" s="23"/>
      <c r="M19">
        <v>10</v>
      </c>
      <c r="N19" s="7" t="e">
        <f>#REF!</f>
        <v>#REF!</v>
      </c>
      <c r="O19" t="e">
        <f t="shared" si="0"/>
        <v>#REF!</v>
      </c>
      <c r="P19" s="8">
        <f t="shared" si="1"/>
        <v>28</v>
      </c>
      <c r="Q19" t="e">
        <f>IF(P19&lt;&gt;1,#REF!,)</f>
        <v>#REF!</v>
      </c>
      <c r="R19" t="e">
        <f t="shared" si="2"/>
        <v>#REF!</v>
      </c>
      <c r="S19" s="8">
        <f t="shared" si="3"/>
        <v>28</v>
      </c>
      <c r="T19" t="e">
        <f>IF(S19&lt;&gt;1,MIN(#REF!),0)</f>
        <v>#REF!</v>
      </c>
      <c r="U19" t="e">
        <f t="shared" si="4"/>
        <v>#REF!</v>
      </c>
      <c r="V19" t="e">
        <f>MIN(#REF!)</f>
        <v>#REF!</v>
      </c>
      <c r="X19">
        <f>G99</f>
        <v>0</v>
      </c>
    </row>
    <row r="20" spans="1:24" ht="21" thickBot="1">
      <c r="A20" s="24"/>
      <c r="B20" s="24"/>
      <c r="C20" s="24"/>
      <c r="D20" s="24"/>
      <c r="E20" s="23"/>
      <c r="F20" s="23"/>
      <c r="G20" s="28" t="s">
        <v>153</v>
      </c>
      <c r="H20" s="28" t="s">
        <v>154</v>
      </c>
      <c r="I20" s="28" t="s">
        <v>155</v>
      </c>
      <c r="J20" s="28" t="s">
        <v>156</v>
      </c>
      <c r="M20">
        <v>11</v>
      </c>
      <c r="N20" s="7" t="e">
        <f>#REF!</f>
        <v>#REF!</v>
      </c>
      <c r="O20" t="e">
        <f t="shared" si="0"/>
        <v>#REF!</v>
      </c>
      <c r="P20" s="8">
        <f t="shared" si="1"/>
        <v>28</v>
      </c>
      <c r="Q20" t="e">
        <f>IF(P20&lt;&gt;1,#REF!,)</f>
        <v>#REF!</v>
      </c>
      <c r="R20" t="e">
        <f t="shared" si="2"/>
        <v>#REF!</v>
      </c>
      <c r="S20" s="8">
        <f t="shared" si="3"/>
        <v>28</v>
      </c>
      <c r="T20" t="e">
        <f>IF(S20&lt;&gt;1,MIN(#REF!),0)</f>
        <v>#REF!</v>
      </c>
      <c r="U20" t="e">
        <f t="shared" si="4"/>
        <v>#REF!</v>
      </c>
      <c r="V20" t="e">
        <f>MIN(#REF!)</f>
        <v>#REF!</v>
      </c>
      <c r="X20">
        <f>G109</f>
        <v>0</v>
      </c>
    </row>
    <row r="21" spans="1:24" ht="21" thickBot="1">
      <c r="A21" s="41"/>
      <c r="B21" s="42"/>
      <c r="C21" s="42"/>
      <c r="D21" s="42"/>
      <c r="E21" s="42"/>
      <c r="F21" s="43"/>
      <c r="G21" s="30">
        <v>50</v>
      </c>
      <c r="H21" s="30">
        <v>75</v>
      </c>
      <c r="I21" s="30">
        <v>69</v>
      </c>
      <c r="J21" s="30">
        <v>81</v>
      </c>
      <c r="M21">
        <v>12</v>
      </c>
      <c r="N21" s="7" t="e">
        <f>#REF!</f>
        <v>#REF!</v>
      </c>
      <c r="O21" t="e">
        <f t="shared" si="0"/>
        <v>#REF!</v>
      </c>
      <c r="P21" s="8">
        <f t="shared" si="1"/>
        <v>28</v>
      </c>
      <c r="Q21" t="e">
        <f>IF(P21&lt;&gt;1,#REF!,)</f>
        <v>#REF!</v>
      </c>
      <c r="R21" t="e">
        <f t="shared" si="2"/>
        <v>#REF!</v>
      </c>
      <c r="S21" s="8">
        <f t="shared" si="3"/>
        <v>28</v>
      </c>
      <c r="T21" t="e">
        <f>IF(S21&lt;&gt;1,MIN(#REF!),0)</f>
        <v>#REF!</v>
      </c>
      <c r="U21" t="e">
        <f t="shared" si="4"/>
        <v>#REF!</v>
      </c>
      <c r="V21" t="e">
        <f>MIN(#REF!)</f>
        <v>#REF!</v>
      </c>
      <c r="X21">
        <f>G119</f>
        <v>0</v>
      </c>
    </row>
    <row r="22" spans="1:24" ht="21" thickBot="1">
      <c r="A22" s="44"/>
      <c r="B22" s="45"/>
      <c r="C22" s="45"/>
      <c r="D22" s="45"/>
      <c r="E22" s="45"/>
      <c r="F22" s="46"/>
      <c r="G22" s="30">
        <v>54</v>
      </c>
      <c r="H22" s="30">
        <v>81</v>
      </c>
      <c r="I22" s="30">
        <v>75</v>
      </c>
      <c r="J22" s="30">
        <v>51</v>
      </c>
      <c r="M22">
        <v>13</v>
      </c>
      <c r="N22" s="7" t="e">
        <f>#REF!</f>
        <v>#REF!</v>
      </c>
      <c r="O22" t="e">
        <f t="shared" si="0"/>
        <v>#REF!</v>
      </c>
      <c r="P22" s="8">
        <f t="shared" si="1"/>
        <v>28</v>
      </c>
      <c r="Q22" t="e">
        <f>IF(P22&lt;&gt;1,#REF!,)</f>
        <v>#REF!</v>
      </c>
      <c r="R22" t="e">
        <f t="shared" si="2"/>
        <v>#REF!</v>
      </c>
      <c r="S22" s="8">
        <f t="shared" si="3"/>
        <v>28</v>
      </c>
      <c r="T22" t="e">
        <f>IF(S22&lt;&gt;1,MIN(#REF!),0)</f>
        <v>#REF!</v>
      </c>
      <c r="U22" t="e">
        <f t="shared" si="4"/>
        <v>#REF!</v>
      </c>
      <c r="V22" t="e">
        <f>MIN(#REF!)</f>
        <v>#REF!</v>
      </c>
      <c r="X22">
        <f>G129</f>
        <v>0</v>
      </c>
    </row>
    <row r="23" spans="1:24" ht="21" thickBot="1">
      <c r="A23" s="44"/>
      <c r="B23" s="45"/>
      <c r="C23" s="45"/>
      <c r="D23" s="45"/>
      <c r="E23" s="45"/>
      <c r="F23" s="46"/>
      <c r="G23" s="29">
        <v>78</v>
      </c>
      <c r="H23" s="29">
        <v>71</v>
      </c>
      <c r="I23" s="29">
        <v>69</v>
      </c>
      <c r="J23" s="29">
        <v>74</v>
      </c>
      <c r="M23">
        <v>14</v>
      </c>
      <c r="N23" s="7" t="e">
        <f>#REF!</f>
        <v>#REF!</v>
      </c>
      <c r="O23" t="e">
        <f t="shared" si="0"/>
        <v>#REF!</v>
      </c>
      <c r="P23" s="8">
        <f t="shared" si="1"/>
        <v>28</v>
      </c>
      <c r="Q23" t="e">
        <f>IF(P23&lt;&gt;1,#REF!,)</f>
        <v>#REF!</v>
      </c>
      <c r="R23" t="e">
        <f t="shared" si="2"/>
        <v>#REF!</v>
      </c>
      <c r="S23" s="8">
        <f t="shared" si="3"/>
        <v>28</v>
      </c>
      <c r="T23" t="e">
        <f>IF(S23&lt;&gt;1,MIN(#REF!),0)</f>
        <v>#REF!</v>
      </c>
      <c r="U23" t="e">
        <f t="shared" si="4"/>
        <v>#REF!</v>
      </c>
      <c r="V23" t="e">
        <f>MIN(#REF!)</f>
        <v>#REF!</v>
      </c>
      <c r="X23">
        <f>G139</f>
        <v>0</v>
      </c>
    </row>
    <row r="24" spans="1:24" ht="21" thickBot="1">
      <c r="A24" s="32"/>
      <c r="B24" s="33"/>
      <c r="C24" s="33"/>
      <c r="D24" s="33"/>
      <c r="E24" s="33"/>
      <c r="F24" s="34"/>
      <c r="G24" s="29">
        <v>25</v>
      </c>
      <c r="H24" s="29">
        <v>70</v>
      </c>
      <c r="I24" s="29">
        <v>71</v>
      </c>
      <c r="J24" s="29">
        <v>74</v>
      </c>
      <c r="M24">
        <v>15</v>
      </c>
      <c r="N24" s="7" t="e">
        <f>#REF!</f>
        <v>#REF!</v>
      </c>
      <c r="O24" t="e">
        <f t="shared" si="0"/>
        <v>#REF!</v>
      </c>
      <c r="P24" s="8">
        <f t="shared" si="1"/>
        <v>28</v>
      </c>
      <c r="Q24" t="e">
        <f>IF(P24&lt;&gt;1,#REF!,)</f>
        <v>#REF!</v>
      </c>
      <c r="R24" t="e">
        <f t="shared" si="2"/>
        <v>#REF!</v>
      </c>
      <c r="S24" s="8">
        <f t="shared" si="3"/>
        <v>28</v>
      </c>
      <c r="T24" t="e">
        <f>IF(S24&lt;&gt;1,MIN(#REF!),0)</f>
        <v>#REF!</v>
      </c>
      <c r="U24" t="e">
        <f t="shared" si="4"/>
        <v>#REF!</v>
      </c>
      <c r="V24" t="e">
        <f>MIN(#REF!)</f>
        <v>#REF!</v>
      </c>
      <c r="X24">
        <f>G149</f>
        <v>0</v>
      </c>
    </row>
    <row r="25" spans="1:24" ht="24" thickBot="1">
      <c r="A25" s="23"/>
      <c r="B25" s="23"/>
      <c r="C25" s="23"/>
      <c r="D25" s="23"/>
      <c r="E25" s="23"/>
      <c r="F25" s="25" t="s">
        <v>110</v>
      </c>
      <c r="G25" s="26">
        <f>SUM(G21:G24)-MAX(G22:G24)</f>
        <v>129</v>
      </c>
      <c r="H25" s="26">
        <f>SUM(H21:H24)-MAX(H22:H24)</f>
        <v>216</v>
      </c>
      <c r="I25" s="26">
        <f>SUM(I21:I24)-MAX(I22:I24)</f>
        <v>209</v>
      </c>
      <c r="J25" s="26">
        <f>SUM(J21:J24)-MAX(J22:J24)</f>
        <v>206</v>
      </c>
      <c r="K25" s="15">
        <f>SUM(G25:J25)</f>
        <v>760</v>
      </c>
      <c r="M25">
        <v>16</v>
      </c>
      <c r="N25" s="7" t="e">
        <f>#REF!</f>
        <v>#REF!</v>
      </c>
      <c r="O25" t="e">
        <f t="shared" si="0"/>
        <v>#REF!</v>
      </c>
      <c r="P25" s="8">
        <f t="shared" si="1"/>
        <v>28</v>
      </c>
      <c r="Q25" t="e">
        <f>IF(P25&lt;&gt;1,#REF!,)</f>
        <v>#REF!</v>
      </c>
      <c r="R25" t="e">
        <f t="shared" si="2"/>
        <v>#REF!</v>
      </c>
      <c r="S25" s="8">
        <f t="shared" si="3"/>
        <v>28</v>
      </c>
      <c r="T25" t="e">
        <f>IF(S25&lt;&gt;1,MIN(#REF!),0)</f>
        <v>#REF!</v>
      </c>
      <c r="U25" t="e">
        <f t="shared" si="4"/>
        <v>#REF!</v>
      </c>
      <c r="V25" t="e">
        <f>MIN(#REF!)</f>
        <v>#REF!</v>
      </c>
    </row>
    <row r="26" spans="1:24" ht="22.5" customHeight="1">
      <c r="A26" s="24"/>
      <c r="B26" s="24"/>
      <c r="C26" s="24"/>
      <c r="D26" s="24"/>
      <c r="E26" s="24"/>
      <c r="F26" s="24"/>
      <c r="G26" s="31"/>
      <c r="H26" s="31"/>
      <c r="I26" s="31"/>
      <c r="J26" s="31"/>
      <c r="M26">
        <v>17</v>
      </c>
      <c r="N26" s="7" t="e">
        <f>#REF!</f>
        <v>#REF!</v>
      </c>
      <c r="O26" t="e">
        <f t="shared" si="0"/>
        <v>#REF!</v>
      </c>
      <c r="P26" s="8">
        <f t="shared" si="1"/>
        <v>28</v>
      </c>
      <c r="Q26" t="e">
        <f>IF(P26&lt;&gt;1,#REF!,)</f>
        <v>#REF!</v>
      </c>
      <c r="R26" t="e">
        <f t="shared" si="2"/>
        <v>#REF!</v>
      </c>
      <c r="S26" s="8">
        <f t="shared" si="3"/>
        <v>28</v>
      </c>
      <c r="T26" t="e">
        <f>IF(S26&lt;&gt;1,MIN(#REF!),0)</f>
        <v>#REF!</v>
      </c>
      <c r="U26" t="e">
        <f t="shared" si="4"/>
        <v>#REF!</v>
      </c>
      <c r="V26" t="e">
        <f>MIN(#REF!)</f>
        <v>#REF!</v>
      </c>
    </row>
    <row r="27" spans="1:24" ht="3.75" customHeight="1" thickBot="1">
      <c r="A27" s="24"/>
      <c r="B27" s="24"/>
      <c r="C27" s="24"/>
      <c r="D27" s="24"/>
      <c r="E27" s="24"/>
      <c r="F27" s="24"/>
      <c r="G27" s="31"/>
      <c r="H27" s="31"/>
      <c r="I27" s="31"/>
      <c r="J27" s="31"/>
      <c r="M27">
        <v>18</v>
      </c>
      <c r="N27" s="7" t="e">
        <f>#REF!</f>
        <v>#REF!</v>
      </c>
      <c r="O27" t="e">
        <f t="shared" si="0"/>
        <v>#REF!</v>
      </c>
      <c r="P27" s="8">
        <f t="shared" si="1"/>
        <v>28</v>
      </c>
      <c r="Q27" t="e">
        <f>IF(P27&lt;&gt;1,#REF!,)</f>
        <v>#REF!</v>
      </c>
      <c r="R27" t="e">
        <f t="shared" si="2"/>
        <v>#REF!</v>
      </c>
      <c r="S27" s="8">
        <f t="shared" si="3"/>
        <v>28</v>
      </c>
      <c r="T27" t="e">
        <f>MIN(#REF!)</f>
        <v>#REF!</v>
      </c>
      <c r="U27" t="e">
        <f t="shared" si="4"/>
        <v>#REF!</v>
      </c>
      <c r="V27" t="e">
        <f>MIN(#REF!)</f>
        <v>#REF!</v>
      </c>
    </row>
    <row r="28" spans="1:24" ht="21" thickBot="1">
      <c r="A28" s="4" t="s">
        <v>108</v>
      </c>
      <c r="G28" s="47" t="s">
        <v>109</v>
      </c>
      <c r="H28" s="48"/>
      <c r="I28" s="49" t="s">
        <v>157</v>
      </c>
      <c r="J28" s="50"/>
      <c r="M28">
        <v>19</v>
      </c>
      <c r="N28" s="7" t="e">
        <f>#REF!</f>
        <v>#REF!</v>
      </c>
      <c r="O28" t="e">
        <f t="shared" si="0"/>
        <v>#REF!</v>
      </c>
      <c r="P28" s="8">
        <f t="shared" si="1"/>
        <v>28</v>
      </c>
      <c r="Q28" t="e">
        <f>IF(P28&lt;&gt;1,#REF!,)</f>
        <v>#REF!</v>
      </c>
      <c r="R28" t="e">
        <f t="shared" si="2"/>
        <v>#REF!</v>
      </c>
      <c r="S28" s="8">
        <f t="shared" si="3"/>
        <v>28</v>
      </c>
      <c r="T28" t="e">
        <f>IF(S28&lt;&gt;1,MIN(#REF!),0)</f>
        <v>#REF!</v>
      </c>
      <c r="U28" t="e">
        <f t="shared" si="4"/>
        <v>#REF!</v>
      </c>
      <c r="V28" t="e">
        <f>MIN(#REF!)</f>
        <v>#REF!</v>
      </c>
    </row>
    <row r="29" spans="1:24" ht="33" customHeight="1" thickBot="1">
      <c r="A29" s="22"/>
      <c r="B29" s="35" t="s">
        <v>152</v>
      </c>
      <c r="C29" s="35"/>
      <c r="D29" s="35"/>
      <c r="E29" s="36"/>
      <c r="F29" s="23"/>
      <c r="G29" s="37">
        <f>SUM(G36+H36+I36+J36)</f>
        <v>765</v>
      </c>
      <c r="H29" s="38"/>
      <c r="I29" s="51">
        <f>RANK(X10,X8:X24,1)</f>
        <v>15</v>
      </c>
      <c r="J29" s="52"/>
      <c r="M29">
        <v>20</v>
      </c>
      <c r="N29" s="7" t="e">
        <f>#REF!</f>
        <v>#REF!</v>
      </c>
      <c r="O29" t="e">
        <f t="shared" si="0"/>
        <v>#REF!</v>
      </c>
      <c r="P29" s="8">
        <f t="shared" si="1"/>
        <v>28</v>
      </c>
      <c r="Q29" t="e">
        <f>IF(P29&lt;&gt;1,#REF!,)</f>
        <v>#REF!</v>
      </c>
      <c r="R29" t="e">
        <f t="shared" si="2"/>
        <v>#REF!</v>
      </c>
      <c r="S29" s="8">
        <f t="shared" si="3"/>
        <v>28</v>
      </c>
      <c r="T29" t="e">
        <f>IF(S29&lt;&gt;1,MIN(#REF!),0)</f>
        <v>#REF!</v>
      </c>
      <c r="U29" t="e">
        <f t="shared" si="4"/>
        <v>#REF!</v>
      </c>
      <c r="V29" t="e">
        <f>MIN(#REF!)</f>
        <v>#REF!</v>
      </c>
    </row>
    <row r="30" spans="1:24" ht="21" thickBot="1">
      <c r="A30" s="24"/>
      <c r="B30" s="24"/>
      <c r="C30" s="24"/>
      <c r="D30" s="24"/>
      <c r="E30" s="23"/>
      <c r="F30" s="23"/>
      <c r="G30" s="23"/>
      <c r="H30" s="23"/>
      <c r="I30" s="23"/>
      <c r="J30" s="23"/>
      <c r="M30">
        <v>21</v>
      </c>
      <c r="N30" s="7" t="e">
        <f>#REF!</f>
        <v>#REF!</v>
      </c>
      <c r="O30" t="e">
        <f t="shared" si="0"/>
        <v>#REF!</v>
      </c>
      <c r="P30" s="8">
        <f t="shared" si="1"/>
        <v>28</v>
      </c>
      <c r="Q30" t="e">
        <f>IF(P30&lt;&gt;1,#REF!,)</f>
        <v>#REF!</v>
      </c>
      <c r="R30" t="e">
        <f t="shared" si="2"/>
        <v>#REF!</v>
      </c>
      <c r="S30" s="8">
        <f t="shared" si="3"/>
        <v>28</v>
      </c>
      <c r="T30" t="e">
        <f>IF(S30&lt;&gt;1,MIN(#REF!),0)</f>
        <v>#REF!</v>
      </c>
      <c r="U30" t="e">
        <f t="shared" si="4"/>
        <v>#REF!</v>
      </c>
      <c r="V30" t="e">
        <f>MIN(#REF!)</f>
        <v>#REF!</v>
      </c>
    </row>
    <row r="31" spans="1:24" ht="21" thickBot="1">
      <c r="A31" s="24"/>
      <c r="B31" s="24"/>
      <c r="C31" s="24"/>
      <c r="D31" s="24"/>
      <c r="E31" s="23"/>
      <c r="F31" s="23"/>
      <c r="G31" s="28" t="s">
        <v>153</v>
      </c>
      <c r="H31" s="28" t="s">
        <v>154</v>
      </c>
      <c r="I31" s="28" t="s">
        <v>155</v>
      </c>
      <c r="J31" s="28" t="s">
        <v>156</v>
      </c>
      <c r="M31">
        <v>22</v>
      </c>
      <c r="N31" s="7" t="e">
        <f>#REF!</f>
        <v>#REF!</v>
      </c>
      <c r="O31" t="e">
        <f t="shared" si="0"/>
        <v>#REF!</v>
      </c>
      <c r="P31" s="8">
        <f t="shared" si="1"/>
        <v>28</v>
      </c>
      <c r="Q31" t="e">
        <f>IF(P31&lt;&gt;1,#REF!,)</f>
        <v>#REF!</v>
      </c>
      <c r="R31" t="e">
        <f t="shared" si="2"/>
        <v>#REF!</v>
      </c>
      <c r="S31" s="8">
        <f t="shared" si="3"/>
        <v>28</v>
      </c>
      <c r="T31" t="e">
        <f>IF(S31&lt;&gt;1,MIN(#REF!),0)</f>
        <v>#REF!</v>
      </c>
      <c r="U31" t="e">
        <f t="shared" si="4"/>
        <v>#REF!</v>
      </c>
      <c r="V31" t="e">
        <f>MIN(#REF!)</f>
        <v>#REF!</v>
      </c>
    </row>
    <row r="32" spans="1:24" ht="21" thickBot="1">
      <c r="A32" s="41"/>
      <c r="B32" s="42"/>
      <c r="C32" s="42"/>
      <c r="D32" s="42"/>
      <c r="E32" s="42"/>
      <c r="F32" s="43"/>
      <c r="G32" s="30">
        <v>50</v>
      </c>
      <c r="H32" s="30">
        <v>80</v>
      </c>
      <c r="I32" s="30">
        <v>69</v>
      </c>
      <c r="J32" s="30">
        <v>81</v>
      </c>
      <c r="M32">
        <v>23</v>
      </c>
      <c r="N32" s="7" t="e">
        <f>#REF!</f>
        <v>#REF!</v>
      </c>
      <c r="O32" t="e">
        <f t="shared" si="0"/>
        <v>#REF!</v>
      </c>
      <c r="P32" s="8">
        <f t="shared" si="1"/>
        <v>28</v>
      </c>
      <c r="Q32" t="e">
        <f>IF(P32&lt;&gt;1,#REF!,)</f>
        <v>#REF!</v>
      </c>
      <c r="R32" t="e">
        <f t="shared" si="2"/>
        <v>#REF!</v>
      </c>
      <c r="S32" s="8">
        <f t="shared" si="3"/>
        <v>28</v>
      </c>
      <c r="T32" t="e">
        <f>IF(S32&lt;&gt;1,MIN(#REF!),0)</f>
        <v>#REF!</v>
      </c>
      <c r="U32" t="e">
        <f t="shared" si="4"/>
        <v>#REF!</v>
      </c>
      <c r="V32" t="e">
        <f>MIN(#REF!)</f>
        <v>#REF!</v>
      </c>
    </row>
    <row r="33" spans="1:22" ht="21" thickBot="1">
      <c r="A33" s="44"/>
      <c r="B33" s="45"/>
      <c r="C33" s="45"/>
      <c r="D33" s="45"/>
      <c r="E33" s="45"/>
      <c r="F33" s="46"/>
      <c r="G33" s="30">
        <v>54</v>
      </c>
      <c r="H33" s="30">
        <v>81</v>
      </c>
      <c r="I33" s="30">
        <v>75</v>
      </c>
      <c r="J33" s="30">
        <v>51</v>
      </c>
      <c r="M33">
        <v>24</v>
      </c>
      <c r="N33" s="7" t="e">
        <f>#REF!</f>
        <v>#REF!</v>
      </c>
      <c r="O33" t="e">
        <f t="shared" si="0"/>
        <v>#REF!</v>
      </c>
      <c r="P33" s="8">
        <f t="shared" si="1"/>
        <v>28</v>
      </c>
      <c r="Q33" t="e">
        <f>IF(P33&lt;&gt;1,#REF!,)</f>
        <v>#REF!</v>
      </c>
      <c r="R33" t="e">
        <f t="shared" si="2"/>
        <v>#REF!</v>
      </c>
      <c r="S33" s="8">
        <f t="shared" si="3"/>
        <v>28</v>
      </c>
      <c r="T33" t="e">
        <f>IF(S33&lt;&gt;1,MIN(#REF!),0)</f>
        <v>#REF!</v>
      </c>
      <c r="U33" t="e">
        <f t="shared" si="4"/>
        <v>#REF!</v>
      </c>
      <c r="V33" t="e">
        <f>MIN(#REF!)</f>
        <v>#REF!</v>
      </c>
    </row>
    <row r="34" spans="1:22" ht="21" thickBot="1">
      <c r="A34" s="44"/>
      <c r="B34" s="45"/>
      <c r="C34" s="45"/>
      <c r="D34" s="45"/>
      <c r="E34" s="45"/>
      <c r="F34" s="46"/>
      <c r="G34" s="29">
        <v>81</v>
      </c>
      <c r="H34" s="29">
        <v>71</v>
      </c>
      <c r="I34" s="29">
        <v>69</v>
      </c>
      <c r="J34" s="29">
        <v>74</v>
      </c>
      <c r="M34">
        <v>25</v>
      </c>
      <c r="N34" s="7" t="e">
        <f>#REF!</f>
        <v>#REF!</v>
      </c>
      <c r="O34" t="e">
        <f t="shared" si="0"/>
        <v>#REF!</v>
      </c>
      <c r="P34" s="8">
        <f t="shared" si="1"/>
        <v>28</v>
      </c>
      <c r="Q34" t="e">
        <f>IF(P34&lt;&gt;1,#REF!,)</f>
        <v>#REF!</v>
      </c>
      <c r="R34" t="e">
        <f t="shared" si="2"/>
        <v>#REF!</v>
      </c>
      <c r="S34" s="8">
        <f t="shared" si="3"/>
        <v>28</v>
      </c>
      <c r="T34" t="e">
        <f>IF(S34&lt;&gt;1,MIN(#REF!),0)</f>
        <v>#REF!</v>
      </c>
      <c r="U34" t="e">
        <f t="shared" si="4"/>
        <v>#REF!</v>
      </c>
      <c r="V34" t="e">
        <f>MIN(#REF!)</f>
        <v>#REF!</v>
      </c>
    </row>
    <row r="35" spans="1:22" ht="21" thickBot="1">
      <c r="A35" s="32"/>
      <c r="B35" s="33"/>
      <c r="C35" s="33"/>
      <c r="D35" s="33"/>
      <c r="E35" s="33"/>
      <c r="F35" s="34"/>
      <c r="G35" s="29">
        <v>25</v>
      </c>
      <c r="H35" s="29">
        <v>70</v>
      </c>
      <c r="I35" s="29">
        <v>71</v>
      </c>
      <c r="J35" s="29">
        <v>74</v>
      </c>
      <c r="M35">
        <v>26</v>
      </c>
      <c r="N35" s="7" t="e">
        <f>#REF!</f>
        <v>#REF!</v>
      </c>
      <c r="O35" t="e">
        <f t="shared" si="0"/>
        <v>#REF!</v>
      </c>
      <c r="P35" s="8">
        <f t="shared" si="1"/>
        <v>28</v>
      </c>
      <c r="Q35" t="e">
        <f>IF(P35&lt;&gt;1,#REF!,)</f>
        <v>#REF!</v>
      </c>
      <c r="R35" t="e">
        <f t="shared" si="2"/>
        <v>#REF!</v>
      </c>
      <c r="S35" s="8">
        <f t="shared" si="3"/>
        <v>28</v>
      </c>
      <c r="T35" t="e">
        <f>IF(S35&lt;&gt;1,MIN(#REF!),0)</f>
        <v>#REF!</v>
      </c>
      <c r="U35" t="e">
        <f t="shared" si="4"/>
        <v>#REF!</v>
      </c>
      <c r="V35" t="e">
        <f>MIN(#REF!)</f>
        <v>#REF!</v>
      </c>
    </row>
    <row r="36" spans="1:22" ht="24" thickBot="1">
      <c r="A36" s="23"/>
      <c r="B36" s="23"/>
      <c r="C36" s="23"/>
      <c r="D36" s="23"/>
      <c r="E36" s="23"/>
      <c r="F36" s="25" t="s">
        <v>110</v>
      </c>
      <c r="G36" s="26">
        <f>SUM(G32:G35)-MAX(G33:G35)</f>
        <v>129</v>
      </c>
      <c r="H36" s="26">
        <f>SUM(H32:H35)-MAX(H33:H35)</f>
        <v>221</v>
      </c>
      <c r="I36" s="26">
        <f>SUM(I32:I35)-MAX(I33:I35)</f>
        <v>209</v>
      </c>
      <c r="J36" s="26">
        <f>SUM(J32:J35)-MAX(J33:J35)</f>
        <v>206</v>
      </c>
      <c r="K36" s="16">
        <f>SUM(G36:J36)</f>
        <v>765</v>
      </c>
      <c r="M36">
        <v>27</v>
      </c>
      <c r="N36" s="7" t="e">
        <f>#REF!</f>
        <v>#REF!</v>
      </c>
      <c r="O36" t="e">
        <f t="shared" si="0"/>
        <v>#REF!</v>
      </c>
      <c r="P36" s="8">
        <f t="shared" si="1"/>
        <v>28</v>
      </c>
      <c r="Q36">
        <f>IF(P36&lt;&gt;1,K123,)</f>
        <v>0</v>
      </c>
      <c r="R36" t="e">
        <f t="shared" si="2"/>
        <v>#REF!</v>
      </c>
      <c r="S36" s="8">
        <f t="shared" si="3"/>
        <v>28</v>
      </c>
      <c r="T36" t="e">
        <f>IF(S36&lt;&gt;1,MIN(#REF!),0)</f>
        <v>#REF!</v>
      </c>
      <c r="U36" t="e">
        <f t="shared" si="4"/>
        <v>#REF!</v>
      </c>
      <c r="V36" t="e">
        <f>MIN(#REF!)</f>
        <v>#REF!</v>
      </c>
    </row>
    <row r="37" spans="1:22" ht="21" thickBot="1">
      <c r="A37" s="16">
        <v>70</v>
      </c>
      <c r="B37" s="16">
        <f>IF(J47&lt;&gt;0,6,IF(H47=0,2,4))</f>
        <v>2</v>
      </c>
      <c r="C37" s="16"/>
      <c r="D37" s="16"/>
      <c r="E37" s="16"/>
      <c r="F37" s="16"/>
      <c r="G37" s="16">
        <f>A37*2</f>
        <v>140</v>
      </c>
      <c r="H37" s="16">
        <f>A37*4</f>
        <v>280</v>
      </c>
      <c r="I37" s="16"/>
      <c r="J37" s="16">
        <f>A37*6</f>
        <v>420</v>
      </c>
      <c r="M37">
        <v>28</v>
      </c>
      <c r="N37" s="7" t="e">
        <f>#REF!</f>
        <v>#REF!</v>
      </c>
      <c r="O37" t="e">
        <f t="shared" si="0"/>
        <v>#REF!</v>
      </c>
      <c r="P37" s="8">
        <f t="shared" si="1"/>
        <v>28</v>
      </c>
      <c r="Q37" t="e">
        <f>IF(P37&lt;&gt;1,#REF!,)</f>
        <v>#REF!</v>
      </c>
      <c r="R37" t="e">
        <f t="shared" si="2"/>
        <v>#REF!</v>
      </c>
      <c r="S37" s="8">
        <f t="shared" si="3"/>
        <v>28</v>
      </c>
      <c r="T37" t="e">
        <f>IF(S37&lt;&gt;1,MIN(#REF!),0)</f>
        <v>#REF!</v>
      </c>
      <c r="U37" t="e">
        <f t="shared" si="4"/>
        <v>#REF!</v>
      </c>
      <c r="V37" t="e">
        <f>MIN(#REF!)</f>
        <v>#REF!</v>
      </c>
    </row>
    <row r="38" spans="1:22" ht="21" thickBot="1">
      <c r="A38" s="4" t="s">
        <v>108</v>
      </c>
      <c r="G38" s="47" t="s">
        <v>109</v>
      </c>
      <c r="H38" s="48"/>
      <c r="I38" s="49" t="s">
        <v>157</v>
      </c>
      <c r="J38" s="50"/>
    </row>
    <row r="39" spans="1:22" ht="33" customHeight="1" thickBot="1">
      <c r="A39" s="22"/>
      <c r="B39" s="35" t="s">
        <v>152</v>
      </c>
      <c r="C39" s="35"/>
      <c r="D39" s="35"/>
      <c r="E39" s="36"/>
      <c r="F39" s="23"/>
      <c r="G39" s="37">
        <f>SUM(G46+H46+I46+J46)</f>
        <v>0</v>
      </c>
      <c r="H39" s="38"/>
      <c r="I39" s="39"/>
      <c r="J39" s="40"/>
    </row>
    <row r="40" spans="1:22" ht="21" thickBot="1">
      <c r="A40" s="24"/>
      <c r="B40" s="24"/>
      <c r="C40" s="24"/>
      <c r="D40" s="24"/>
      <c r="E40" s="23"/>
      <c r="F40" s="23"/>
      <c r="G40" s="23"/>
      <c r="H40" s="23"/>
      <c r="I40" s="23"/>
      <c r="J40" s="23"/>
    </row>
    <row r="41" spans="1:22" ht="21" thickBot="1">
      <c r="A41" s="24"/>
      <c r="B41" s="24"/>
      <c r="C41" s="24"/>
      <c r="D41" s="24"/>
      <c r="E41" s="23"/>
      <c r="F41" s="23"/>
      <c r="G41" s="28" t="s">
        <v>153</v>
      </c>
      <c r="H41" s="28" t="s">
        <v>154</v>
      </c>
      <c r="I41" s="28" t="s">
        <v>155</v>
      </c>
      <c r="J41" s="28" t="s">
        <v>156</v>
      </c>
    </row>
    <row r="42" spans="1:22" ht="21" thickBot="1">
      <c r="A42" s="41"/>
      <c r="B42" s="42"/>
      <c r="C42" s="42"/>
      <c r="D42" s="42"/>
      <c r="E42" s="42"/>
      <c r="F42" s="43"/>
      <c r="G42" s="30"/>
      <c r="H42" s="30"/>
      <c r="I42" s="30"/>
      <c r="J42" s="30"/>
    </row>
    <row r="43" spans="1:22" ht="21" thickBot="1">
      <c r="A43" s="44"/>
      <c r="B43" s="45"/>
      <c r="C43" s="45"/>
      <c r="D43" s="45"/>
      <c r="E43" s="45"/>
      <c r="F43" s="46"/>
      <c r="G43" s="30"/>
      <c r="H43" s="30"/>
      <c r="I43" s="30"/>
      <c r="J43" s="30"/>
    </row>
    <row r="44" spans="1:22" ht="21" thickBot="1">
      <c r="A44" s="44"/>
      <c r="B44" s="45"/>
      <c r="C44" s="45"/>
      <c r="D44" s="45"/>
      <c r="E44" s="45"/>
      <c r="F44" s="46"/>
      <c r="G44" s="29"/>
      <c r="H44" s="29"/>
      <c r="I44" s="29"/>
      <c r="J44" s="29"/>
      <c r="K44" s="16"/>
    </row>
    <row r="45" spans="1:22" ht="21" thickBot="1">
      <c r="A45" s="32"/>
      <c r="B45" s="33"/>
      <c r="C45" s="33"/>
      <c r="D45" s="33"/>
      <c r="E45" s="33"/>
      <c r="F45" s="34"/>
      <c r="G45" s="29"/>
      <c r="H45" s="29"/>
      <c r="I45" s="29"/>
      <c r="J45" s="29"/>
    </row>
    <row r="46" spans="1:22" ht="24" thickBot="1">
      <c r="A46" s="23"/>
      <c r="B46" s="23"/>
      <c r="C46" s="23"/>
      <c r="D46" s="23"/>
      <c r="E46" s="23"/>
      <c r="F46" s="25" t="s">
        <v>110</v>
      </c>
      <c r="G46" s="26">
        <f>SUM(G42:G45)-MAX(G43:G45)</f>
        <v>0</v>
      </c>
      <c r="H46" s="26">
        <f>SUM(H42:H45)-MAX(H43:H45)</f>
        <v>0</v>
      </c>
      <c r="I46" s="26">
        <f>SUM(I42:I45)-MAX(I43:I45)</f>
        <v>0</v>
      </c>
      <c r="J46" s="26">
        <f>SUM(J42:J45)-MAX(J43:J45)</f>
        <v>0</v>
      </c>
      <c r="K46" s="16">
        <f>SUM(G46:J46)</f>
        <v>0</v>
      </c>
    </row>
    <row r="47" spans="1:22" ht="21" thickBot="1">
      <c r="A47" s="23"/>
      <c r="B47" s="23"/>
      <c r="C47" s="23"/>
      <c r="D47" s="23"/>
      <c r="E47" s="23"/>
      <c r="F47" s="23"/>
      <c r="G47" s="27">
        <f>MAX(G43:G45)</f>
        <v>0</v>
      </c>
      <c r="H47" s="27">
        <f>MAX(H43:H45)</f>
        <v>0</v>
      </c>
      <c r="I47" s="27"/>
      <c r="J47" s="27">
        <f>MAX(J43:J45)</f>
        <v>0</v>
      </c>
    </row>
    <row r="48" spans="1:22" ht="21" thickBot="1">
      <c r="A48" s="4" t="s">
        <v>108</v>
      </c>
      <c r="G48" s="47" t="s">
        <v>109</v>
      </c>
      <c r="H48" s="48"/>
      <c r="I48" s="49" t="s">
        <v>157</v>
      </c>
      <c r="J48" s="50"/>
    </row>
    <row r="49" spans="1:12" ht="33" customHeight="1" thickBot="1">
      <c r="A49" s="22"/>
      <c r="B49" s="35" t="s">
        <v>152</v>
      </c>
      <c r="C49" s="35"/>
      <c r="D49" s="35"/>
      <c r="E49" s="36"/>
      <c r="F49" s="23"/>
      <c r="G49" s="37">
        <f>SUM(G56+H56+I56+J56)</f>
        <v>0</v>
      </c>
      <c r="H49" s="38"/>
      <c r="I49" s="39"/>
      <c r="J49" s="40"/>
    </row>
    <row r="50" spans="1:12" ht="21" thickBot="1">
      <c r="A50" s="24"/>
      <c r="B50" s="24"/>
      <c r="C50" s="24"/>
      <c r="D50" s="24"/>
      <c r="E50" s="23"/>
      <c r="F50" s="23"/>
      <c r="G50" s="23"/>
      <c r="H50" s="23"/>
      <c r="I50" s="23"/>
      <c r="J50" s="23"/>
    </row>
    <row r="51" spans="1:12" ht="21" thickBot="1">
      <c r="A51" s="24"/>
      <c r="B51" s="24"/>
      <c r="C51" s="24"/>
      <c r="D51" s="24"/>
      <c r="E51" s="23"/>
      <c r="F51" s="23"/>
      <c r="G51" s="28" t="s">
        <v>153</v>
      </c>
      <c r="H51" s="28" t="s">
        <v>154</v>
      </c>
      <c r="I51" s="28" t="s">
        <v>155</v>
      </c>
      <c r="J51" s="28" t="s">
        <v>156</v>
      </c>
    </row>
    <row r="52" spans="1:12" ht="21" thickBot="1">
      <c r="A52" s="41"/>
      <c r="B52" s="42"/>
      <c r="C52" s="42"/>
      <c r="D52" s="42"/>
      <c r="E52" s="42"/>
      <c r="F52" s="43"/>
      <c r="G52" s="30"/>
      <c r="H52" s="30"/>
      <c r="I52" s="30"/>
      <c r="J52" s="30"/>
    </row>
    <row r="53" spans="1:12" ht="21" thickBot="1">
      <c r="A53" s="44"/>
      <c r="B53" s="45"/>
      <c r="C53" s="45"/>
      <c r="D53" s="45"/>
      <c r="E53" s="45"/>
      <c r="F53" s="46"/>
      <c r="G53" s="30"/>
      <c r="H53" s="30"/>
      <c r="I53" s="30"/>
      <c r="J53" s="30"/>
      <c r="K53" s="16"/>
    </row>
    <row r="54" spans="1:12" ht="21" thickBot="1">
      <c r="A54" s="44"/>
      <c r="B54" s="45"/>
      <c r="C54" s="45"/>
      <c r="D54" s="45"/>
      <c r="E54" s="45"/>
      <c r="F54" s="46"/>
      <c r="G54" s="29"/>
      <c r="H54" s="29"/>
      <c r="I54" s="29"/>
      <c r="J54" s="29"/>
    </row>
    <row r="55" spans="1:12" ht="21" thickBot="1">
      <c r="A55" s="32"/>
      <c r="B55" s="33"/>
      <c r="C55" s="33"/>
      <c r="D55" s="33"/>
      <c r="E55" s="33"/>
      <c r="F55" s="34"/>
      <c r="G55" s="29"/>
      <c r="H55" s="29"/>
      <c r="I55" s="29"/>
      <c r="J55" s="29"/>
    </row>
    <row r="56" spans="1:12" ht="24" thickBot="1">
      <c r="A56" s="23"/>
      <c r="B56" s="23"/>
      <c r="C56" s="23"/>
      <c r="D56" s="23"/>
      <c r="E56" s="23"/>
      <c r="F56" s="25" t="s">
        <v>110</v>
      </c>
      <c r="G56" s="26">
        <f>SUM(G52:G55)-MAX(G53:G55)</f>
        <v>0</v>
      </c>
      <c r="H56" s="26">
        <f>SUM(H52:H55)-MAX(H53:H55)</f>
        <v>0</v>
      </c>
      <c r="I56" s="26">
        <f>SUM(I52:I55)-MAX(I53:I55)</f>
        <v>0</v>
      </c>
      <c r="J56" s="26">
        <f>SUM(J52:J55)-MAX(J53:J55)</f>
        <v>0</v>
      </c>
      <c r="K56" s="16">
        <f>SUM(G56:J56)</f>
        <v>0</v>
      </c>
    </row>
    <row r="57" spans="1:12" ht="21" thickBot="1">
      <c r="A57" s="24"/>
      <c r="B57" s="24"/>
      <c r="C57" s="24"/>
      <c r="D57" s="24"/>
      <c r="E57" s="24"/>
      <c r="F57" s="24"/>
      <c r="G57" s="31"/>
      <c r="H57" s="31"/>
      <c r="I57" s="31"/>
      <c r="J57" s="31"/>
    </row>
    <row r="58" spans="1:12" ht="21" thickBot="1">
      <c r="A58" s="4" t="s">
        <v>108</v>
      </c>
      <c r="G58" s="47" t="s">
        <v>109</v>
      </c>
      <c r="H58" s="48"/>
      <c r="I58" s="49" t="s">
        <v>157</v>
      </c>
      <c r="J58" s="50"/>
    </row>
    <row r="59" spans="1:12" ht="33" customHeight="1" thickBot="1">
      <c r="A59" s="22"/>
      <c r="B59" s="35" t="s">
        <v>152</v>
      </c>
      <c r="C59" s="35"/>
      <c r="D59" s="35"/>
      <c r="E59" s="36"/>
      <c r="F59" s="23"/>
      <c r="G59" s="37">
        <f>SUM(G66+H66+I66+J66)</f>
        <v>0</v>
      </c>
      <c r="H59" s="38"/>
      <c r="I59" s="39"/>
      <c r="J59" s="40"/>
    </row>
    <row r="60" spans="1:12" ht="21" thickBot="1">
      <c r="A60" s="24"/>
      <c r="B60" s="24"/>
      <c r="C60" s="24"/>
      <c r="D60" s="24"/>
      <c r="E60" s="23"/>
      <c r="F60" s="23"/>
      <c r="G60" s="23"/>
      <c r="H60" s="23"/>
      <c r="I60" s="23"/>
      <c r="J60" s="23"/>
    </row>
    <row r="61" spans="1:12" ht="21" thickBot="1">
      <c r="A61" s="24"/>
      <c r="B61" s="24"/>
      <c r="C61" s="24"/>
      <c r="D61" s="24"/>
      <c r="E61" s="23"/>
      <c r="F61" s="23"/>
      <c r="G61" s="28" t="s">
        <v>153</v>
      </c>
      <c r="H61" s="28" t="s">
        <v>154</v>
      </c>
      <c r="I61" s="28" t="s">
        <v>155</v>
      </c>
      <c r="J61" s="28" t="s">
        <v>156</v>
      </c>
    </row>
    <row r="62" spans="1:12" ht="21" thickBot="1">
      <c r="A62" s="41"/>
      <c r="B62" s="42"/>
      <c r="C62" s="42"/>
      <c r="D62" s="42"/>
      <c r="E62" s="42"/>
      <c r="F62" s="43"/>
      <c r="G62" s="30"/>
      <c r="H62" s="30"/>
      <c r="I62" s="30"/>
      <c r="J62" s="30"/>
    </row>
    <row r="63" spans="1:12" ht="21" thickBot="1">
      <c r="A63" s="44"/>
      <c r="B63" s="45"/>
      <c r="C63" s="45"/>
      <c r="D63" s="45"/>
      <c r="E63" s="45"/>
      <c r="F63" s="46"/>
      <c r="G63" s="30"/>
      <c r="H63" s="30"/>
      <c r="I63" s="30"/>
      <c r="J63" s="30"/>
      <c r="K63" s="16"/>
      <c r="L63" s="16"/>
    </row>
    <row r="64" spans="1:12" ht="21" thickBot="1">
      <c r="A64" s="44"/>
      <c r="B64" s="45"/>
      <c r="C64" s="45"/>
      <c r="D64" s="45"/>
      <c r="E64" s="45"/>
      <c r="F64" s="46"/>
      <c r="G64" s="29"/>
      <c r="H64" s="29"/>
      <c r="I64" s="29"/>
      <c r="J64" s="29"/>
    </row>
    <row r="65" spans="1:11" ht="21" thickBot="1">
      <c r="A65" s="32"/>
      <c r="B65" s="33"/>
      <c r="C65" s="33"/>
      <c r="D65" s="33"/>
      <c r="E65" s="33"/>
      <c r="F65" s="34"/>
      <c r="G65" s="29"/>
      <c r="H65" s="29"/>
      <c r="I65" s="29"/>
      <c r="J65" s="29"/>
    </row>
    <row r="66" spans="1:11" ht="24" thickBot="1">
      <c r="A66" s="23"/>
      <c r="B66" s="23"/>
      <c r="C66" s="23"/>
      <c r="D66" s="23"/>
      <c r="E66" s="23"/>
      <c r="F66" s="25" t="s">
        <v>110</v>
      </c>
      <c r="G66" s="26">
        <f>SUM(G62:G65)-MAX(G63:G65)</f>
        <v>0</v>
      </c>
      <c r="H66" s="26">
        <f>SUM(H62:H65)-MAX(H63:H65)</f>
        <v>0</v>
      </c>
      <c r="I66" s="26">
        <f>SUM(I62:I65)-MAX(I63:I65)</f>
        <v>0</v>
      </c>
      <c r="J66" s="26">
        <f>SUM(J62:J65)-MAX(J63:J65)</f>
        <v>0</v>
      </c>
      <c r="K66" s="16">
        <f>SUM(G66:J66)</f>
        <v>0</v>
      </c>
    </row>
    <row r="67" spans="1:11" ht="21" thickBot="1"/>
    <row r="68" spans="1:11" ht="21" thickBot="1">
      <c r="A68" s="4" t="s">
        <v>108</v>
      </c>
      <c r="G68" s="47" t="s">
        <v>109</v>
      </c>
      <c r="H68" s="48"/>
      <c r="I68" s="49" t="s">
        <v>157</v>
      </c>
      <c r="J68" s="50"/>
    </row>
    <row r="69" spans="1:11" ht="33" customHeight="1" thickBot="1">
      <c r="A69" s="22"/>
      <c r="B69" s="35" t="s">
        <v>152</v>
      </c>
      <c r="C69" s="35"/>
      <c r="D69" s="35"/>
      <c r="E69" s="36"/>
      <c r="F69" s="23"/>
      <c r="G69" s="37">
        <f>SUM(G76+H76+I76+J76)</f>
        <v>0</v>
      </c>
      <c r="H69" s="38"/>
      <c r="I69" s="39"/>
      <c r="J69" s="40"/>
    </row>
    <row r="70" spans="1:11" ht="21" thickBot="1">
      <c r="A70" s="24"/>
      <c r="B70" s="24"/>
      <c r="C70" s="24"/>
      <c r="D70" s="24"/>
      <c r="E70" s="23"/>
      <c r="F70" s="23"/>
      <c r="G70" s="23"/>
      <c r="H70" s="23"/>
      <c r="I70" s="23"/>
      <c r="J70" s="23"/>
    </row>
    <row r="71" spans="1:11" ht="21" thickBot="1">
      <c r="A71" s="24"/>
      <c r="B71" s="24"/>
      <c r="C71" s="24"/>
      <c r="D71" s="24"/>
      <c r="E71" s="23"/>
      <c r="F71" s="23"/>
      <c r="G71" s="28" t="s">
        <v>153</v>
      </c>
      <c r="H71" s="28" t="s">
        <v>154</v>
      </c>
      <c r="I71" s="28" t="s">
        <v>155</v>
      </c>
      <c r="J71" s="28" t="s">
        <v>156</v>
      </c>
    </row>
    <row r="72" spans="1:11" ht="21" thickBot="1">
      <c r="A72" s="41"/>
      <c r="B72" s="42"/>
      <c r="C72" s="42"/>
      <c r="D72" s="42"/>
      <c r="E72" s="42"/>
      <c r="F72" s="43"/>
      <c r="G72" s="30"/>
      <c r="H72" s="30"/>
      <c r="I72" s="30"/>
      <c r="J72" s="30"/>
    </row>
    <row r="73" spans="1:11" ht="21" thickBot="1">
      <c r="A73" s="44"/>
      <c r="B73" s="45"/>
      <c r="C73" s="45"/>
      <c r="D73" s="45"/>
      <c r="E73" s="45"/>
      <c r="F73" s="46"/>
      <c r="G73" s="30"/>
      <c r="H73" s="30"/>
      <c r="I73" s="30"/>
      <c r="J73" s="30"/>
    </row>
    <row r="74" spans="1:11" ht="21" thickBot="1">
      <c r="A74" s="44"/>
      <c r="B74" s="45"/>
      <c r="C74" s="45"/>
      <c r="D74" s="45"/>
      <c r="E74" s="45"/>
      <c r="F74" s="46"/>
      <c r="G74" s="29"/>
      <c r="H74" s="29"/>
      <c r="I74" s="29"/>
      <c r="J74" s="29"/>
    </row>
    <row r="75" spans="1:11" ht="21" thickBot="1">
      <c r="A75" s="32"/>
      <c r="B75" s="33"/>
      <c r="C75" s="33"/>
      <c r="D75" s="33"/>
      <c r="E75" s="33"/>
      <c r="F75" s="34"/>
      <c r="G75" s="29"/>
      <c r="H75" s="29"/>
      <c r="I75" s="29"/>
      <c r="J75" s="29"/>
    </row>
    <row r="76" spans="1:11" ht="24" thickBot="1">
      <c r="A76" s="23"/>
      <c r="B76" s="23"/>
      <c r="C76" s="23"/>
      <c r="D76" s="23"/>
      <c r="E76" s="23"/>
      <c r="F76" s="25" t="s">
        <v>110</v>
      </c>
      <c r="G76" s="26">
        <f>SUM(G72:G75)-MAX(G73:G75)</f>
        <v>0</v>
      </c>
      <c r="H76" s="26">
        <f>SUM(H72:H75)-MAX(H73:H75)</f>
        <v>0</v>
      </c>
      <c r="I76" s="26">
        <f>SUM(I72:I75)-MAX(I73:I75)</f>
        <v>0</v>
      </c>
      <c r="J76" s="26">
        <f>SUM(J72:J75)-MAX(J73:J75)</f>
        <v>0</v>
      </c>
      <c r="K76" s="16">
        <f>SUM(G76:J76)</f>
        <v>0</v>
      </c>
    </row>
    <row r="77" spans="1:11" ht="21" thickBot="1">
      <c r="A77" s="23"/>
      <c r="B77" s="23"/>
      <c r="C77" s="23"/>
      <c r="D77" s="23"/>
      <c r="E77" s="23"/>
      <c r="F77" s="23"/>
      <c r="G77" s="23"/>
      <c r="H77" s="23"/>
      <c r="I77" s="23"/>
      <c r="J77" s="23"/>
    </row>
    <row r="78" spans="1:11" ht="21" thickBot="1">
      <c r="A78" s="4" t="s">
        <v>108</v>
      </c>
      <c r="G78" s="47" t="s">
        <v>109</v>
      </c>
      <c r="H78" s="48"/>
      <c r="I78" s="49" t="s">
        <v>157</v>
      </c>
      <c r="J78" s="50"/>
    </row>
    <row r="79" spans="1:11" ht="33" customHeight="1" thickBot="1">
      <c r="A79" s="22"/>
      <c r="B79" s="35" t="s">
        <v>152</v>
      </c>
      <c r="C79" s="35"/>
      <c r="D79" s="35"/>
      <c r="E79" s="36"/>
      <c r="F79" s="23"/>
      <c r="G79" s="37">
        <f>SUM(G86+H86+I86+J86)</f>
        <v>0</v>
      </c>
      <c r="H79" s="38"/>
      <c r="I79" s="39"/>
      <c r="J79" s="40"/>
    </row>
    <row r="80" spans="1:11" ht="21" thickBot="1">
      <c r="A80" s="24"/>
      <c r="B80" s="24"/>
      <c r="C80" s="24"/>
      <c r="D80" s="24"/>
      <c r="E80" s="23"/>
      <c r="F80" s="23"/>
      <c r="G80" s="23"/>
      <c r="H80" s="23"/>
      <c r="I80" s="23"/>
      <c r="J80" s="23"/>
    </row>
    <row r="81" spans="1:11" ht="21" thickBot="1">
      <c r="A81" s="24"/>
      <c r="B81" s="24"/>
      <c r="C81" s="24"/>
      <c r="D81" s="24"/>
      <c r="E81" s="23"/>
      <c r="F81" s="23"/>
      <c r="G81" s="28" t="s">
        <v>153</v>
      </c>
      <c r="H81" s="28" t="s">
        <v>154</v>
      </c>
      <c r="I81" s="28" t="s">
        <v>155</v>
      </c>
      <c r="J81" s="28" t="s">
        <v>156</v>
      </c>
    </row>
    <row r="82" spans="1:11" ht="21" thickBot="1">
      <c r="A82" s="41"/>
      <c r="B82" s="42"/>
      <c r="C82" s="42"/>
      <c r="D82" s="42"/>
      <c r="E82" s="42"/>
      <c r="F82" s="43"/>
      <c r="G82" s="30"/>
      <c r="H82" s="30"/>
      <c r="I82" s="30"/>
      <c r="J82" s="30"/>
    </row>
    <row r="83" spans="1:11" ht="21" thickBot="1">
      <c r="A83" s="44"/>
      <c r="B83" s="45"/>
      <c r="C83" s="45"/>
      <c r="D83" s="45"/>
      <c r="E83" s="45"/>
      <c r="F83" s="46"/>
      <c r="G83" s="30"/>
      <c r="H83" s="30"/>
      <c r="I83" s="30"/>
      <c r="J83" s="30"/>
    </row>
    <row r="84" spans="1:11" ht="21" thickBot="1">
      <c r="A84" s="44"/>
      <c r="B84" s="45"/>
      <c r="C84" s="45"/>
      <c r="D84" s="45"/>
      <c r="E84" s="45"/>
      <c r="F84" s="46"/>
      <c r="G84" s="29"/>
      <c r="H84" s="29"/>
      <c r="I84" s="29"/>
      <c r="J84" s="29"/>
    </row>
    <row r="85" spans="1:11" ht="21" thickBot="1">
      <c r="A85" s="32"/>
      <c r="B85" s="33"/>
      <c r="C85" s="33"/>
      <c r="D85" s="33"/>
      <c r="E85" s="33"/>
      <c r="F85" s="34"/>
      <c r="G85" s="29"/>
      <c r="H85" s="29"/>
      <c r="I85" s="29"/>
      <c r="J85" s="29"/>
    </row>
    <row r="86" spans="1:11" ht="24" thickBot="1">
      <c r="A86" s="23"/>
      <c r="B86" s="23"/>
      <c r="C86" s="23"/>
      <c r="D86" s="23"/>
      <c r="E86" s="23"/>
      <c r="F86" s="25" t="s">
        <v>110</v>
      </c>
      <c r="G86" s="26">
        <f>SUM(G82:G85)-MAX(G83:G85)</f>
        <v>0</v>
      </c>
      <c r="H86" s="26">
        <f>SUM(H82:H85)-MAX(H83:H85)</f>
        <v>0</v>
      </c>
      <c r="I86" s="26">
        <f>SUM(I82:I85)-MAX(I83:I85)</f>
        <v>0</v>
      </c>
      <c r="J86" s="26">
        <f>SUM(J82:J85)-MAX(J83:J85)</f>
        <v>0</v>
      </c>
      <c r="K86" s="16">
        <f>SUM(G86:J86)</f>
        <v>0</v>
      </c>
    </row>
    <row r="87" spans="1:11" ht="21" thickBot="1">
      <c r="A87" s="24"/>
      <c r="B87" s="24"/>
      <c r="C87" s="24"/>
      <c r="D87" s="24"/>
      <c r="E87" s="24"/>
      <c r="F87" s="24"/>
      <c r="G87" s="31"/>
      <c r="H87" s="31"/>
      <c r="I87" s="31"/>
      <c r="J87" s="31"/>
    </row>
    <row r="88" spans="1:11" ht="21" thickBot="1">
      <c r="A88" s="4" t="s">
        <v>108</v>
      </c>
      <c r="G88" s="47" t="s">
        <v>109</v>
      </c>
      <c r="H88" s="48"/>
      <c r="I88" s="49" t="s">
        <v>157</v>
      </c>
      <c r="J88" s="50"/>
    </row>
    <row r="89" spans="1:11" ht="33" customHeight="1" thickBot="1">
      <c r="A89" s="22"/>
      <c r="B89" s="35" t="s">
        <v>152</v>
      </c>
      <c r="C89" s="35"/>
      <c r="D89" s="35"/>
      <c r="E89" s="36"/>
      <c r="F89" s="23"/>
      <c r="G89" s="37">
        <f>SUM(G96+H96+I96+J96)</f>
        <v>0</v>
      </c>
      <c r="H89" s="38"/>
      <c r="I89" s="39"/>
      <c r="J89" s="40"/>
    </row>
    <row r="90" spans="1:11" ht="21" thickBot="1">
      <c r="A90" s="24"/>
      <c r="B90" s="24"/>
      <c r="C90" s="24"/>
      <c r="D90" s="24"/>
      <c r="E90" s="23"/>
      <c r="F90" s="23"/>
      <c r="G90" s="23"/>
      <c r="H90" s="23"/>
      <c r="I90" s="23"/>
      <c r="J90" s="23"/>
    </row>
    <row r="91" spans="1:11" ht="21" thickBot="1">
      <c r="A91" s="24"/>
      <c r="B91" s="24"/>
      <c r="C91" s="24"/>
      <c r="D91" s="24"/>
      <c r="E91" s="23"/>
      <c r="F91" s="23"/>
      <c r="G91" s="28" t="s">
        <v>153</v>
      </c>
      <c r="H91" s="28" t="s">
        <v>154</v>
      </c>
      <c r="I91" s="28" t="s">
        <v>155</v>
      </c>
      <c r="J91" s="28" t="s">
        <v>156</v>
      </c>
    </row>
    <row r="92" spans="1:11" ht="21" thickBot="1">
      <c r="A92" s="41"/>
      <c r="B92" s="42"/>
      <c r="C92" s="42"/>
      <c r="D92" s="42"/>
      <c r="E92" s="42"/>
      <c r="F92" s="43"/>
      <c r="G92" s="30"/>
      <c r="H92" s="30"/>
      <c r="I92" s="30"/>
      <c r="J92" s="30"/>
    </row>
    <row r="93" spans="1:11" ht="21" thickBot="1">
      <c r="A93" s="44"/>
      <c r="B93" s="45"/>
      <c r="C93" s="45"/>
      <c r="D93" s="45"/>
      <c r="E93" s="45"/>
      <c r="F93" s="46"/>
      <c r="G93" s="30"/>
      <c r="H93" s="30"/>
      <c r="I93" s="30"/>
      <c r="J93" s="30"/>
    </row>
    <row r="94" spans="1:11" ht="21" thickBot="1">
      <c r="A94" s="44"/>
      <c r="B94" s="45"/>
      <c r="C94" s="45"/>
      <c r="D94" s="45"/>
      <c r="E94" s="45"/>
      <c r="F94" s="46"/>
      <c r="G94" s="29"/>
      <c r="H94" s="29"/>
      <c r="I94" s="29"/>
      <c r="J94" s="29"/>
    </row>
    <row r="95" spans="1:11" ht="21" thickBot="1">
      <c r="A95" s="32"/>
      <c r="B95" s="33"/>
      <c r="C95" s="33"/>
      <c r="D95" s="33"/>
      <c r="E95" s="33"/>
      <c r="F95" s="34"/>
      <c r="G95" s="29"/>
      <c r="H95" s="29"/>
      <c r="I95" s="29"/>
      <c r="J95" s="29"/>
    </row>
    <row r="96" spans="1:11" ht="24" thickBot="1">
      <c r="A96" s="23"/>
      <c r="B96" s="23"/>
      <c r="C96" s="23"/>
      <c r="D96" s="23"/>
      <c r="E96" s="23"/>
      <c r="F96" s="25" t="s">
        <v>110</v>
      </c>
      <c r="G96" s="26">
        <f>SUM(G92:G95)-MAX(G93:G95)</f>
        <v>0</v>
      </c>
      <c r="H96" s="26">
        <f>SUM(H92:H95)-MAX(H93:H95)</f>
        <v>0</v>
      </c>
      <c r="I96" s="26">
        <f>SUM(I92:I95)-MAX(I93:I95)</f>
        <v>0</v>
      </c>
      <c r="J96" s="26">
        <f>SUM(J92:J95)-MAX(J93:J95)</f>
        <v>0</v>
      </c>
      <c r="K96" s="16">
        <f>SUM(G96:J96)</f>
        <v>0</v>
      </c>
    </row>
    <row r="97" spans="1:11" ht="21" thickBot="1">
      <c r="A97" s="16">
        <v>70</v>
      </c>
      <c r="B97" s="16">
        <f>IF(J107&lt;&gt;0,6,IF(H107=0,2,4))</f>
        <v>2</v>
      </c>
      <c r="C97" s="16"/>
      <c r="D97" s="16"/>
      <c r="E97" s="16"/>
      <c r="F97" s="16"/>
      <c r="G97" s="16">
        <f>A97*2</f>
        <v>140</v>
      </c>
      <c r="H97" s="16">
        <f>A97*4</f>
        <v>280</v>
      </c>
      <c r="I97" s="16"/>
      <c r="J97" s="16">
        <f>A97*6</f>
        <v>420</v>
      </c>
    </row>
    <row r="98" spans="1:11" ht="21" thickBot="1">
      <c r="A98" s="4" t="s">
        <v>108</v>
      </c>
      <c r="G98" s="47" t="s">
        <v>109</v>
      </c>
      <c r="H98" s="48"/>
      <c r="I98" s="49" t="s">
        <v>157</v>
      </c>
      <c r="J98" s="50"/>
    </row>
    <row r="99" spans="1:11" ht="33" customHeight="1" thickBot="1">
      <c r="A99" s="22"/>
      <c r="B99" s="35" t="s">
        <v>152</v>
      </c>
      <c r="C99" s="35"/>
      <c r="D99" s="35"/>
      <c r="E99" s="36"/>
      <c r="F99" s="23"/>
      <c r="G99" s="37">
        <f>SUM(G106+H106+I106+J106)</f>
        <v>0</v>
      </c>
      <c r="H99" s="38"/>
      <c r="I99" s="39"/>
      <c r="J99" s="40"/>
    </row>
    <row r="100" spans="1:11" ht="21" thickBot="1">
      <c r="A100" s="24"/>
      <c r="B100" s="24"/>
      <c r="C100" s="24"/>
      <c r="D100" s="24"/>
      <c r="E100" s="23"/>
      <c r="F100" s="23"/>
      <c r="G100" s="23"/>
      <c r="H100" s="23"/>
      <c r="I100" s="23"/>
      <c r="J100" s="23"/>
    </row>
    <row r="101" spans="1:11" ht="21" thickBot="1">
      <c r="A101" s="24"/>
      <c r="B101" s="24"/>
      <c r="C101" s="24"/>
      <c r="D101" s="24"/>
      <c r="E101" s="23"/>
      <c r="F101" s="23"/>
      <c r="G101" s="28" t="s">
        <v>153</v>
      </c>
      <c r="H101" s="28" t="s">
        <v>154</v>
      </c>
      <c r="I101" s="28" t="s">
        <v>155</v>
      </c>
      <c r="J101" s="28" t="s">
        <v>156</v>
      </c>
    </row>
    <row r="102" spans="1:11" ht="21" thickBot="1">
      <c r="A102" s="41"/>
      <c r="B102" s="42"/>
      <c r="C102" s="42"/>
      <c r="D102" s="42"/>
      <c r="E102" s="42"/>
      <c r="F102" s="43"/>
      <c r="G102" s="30"/>
      <c r="H102" s="30"/>
      <c r="I102" s="30"/>
      <c r="J102" s="30"/>
    </row>
    <row r="103" spans="1:11" ht="21" thickBot="1">
      <c r="A103" s="44"/>
      <c r="B103" s="45"/>
      <c r="C103" s="45"/>
      <c r="D103" s="45"/>
      <c r="E103" s="45"/>
      <c r="F103" s="46"/>
      <c r="G103" s="30"/>
      <c r="H103" s="30"/>
      <c r="I103" s="30"/>
      <c r="J103" s="30"/>
    </row>
    <row r="104" spans="1:11" ht="21" thickBot="1">
      <c r="A104" s="44"/>
      <c r="B104" s="45"/>
      <c r="C104" s="45"/>
      <c r="D104" s="45"/>
      <c r="E104" s="45"/>
      <c r="F104" s="46"/>
      <c r="G104" s="29"/>
      <c r="H104" s="29"/>
      <c r="I104" s="29"/>
      <c r="J104" s="29"/>
    </row>
    <row r="105" spans="1:11" ht="21" thickBot="1">
      <c r="A105" s="32"/>
      <c r="B105" s="33"/>
      <c r="C105" s="33"/>
      <c r="D105" s="33"/>
      <c r="E105" s="33"/>
      <c r="F105" s="34"/>
      <c r="G105" s="29"/>
      <c r="H105" s="29"/>
      <c r="I105" s="29"/>
      <c r="J105" s="29"/>
    </row>
    <row r="106" spans="1:11" ht="24" thickBot="1">
      <c r="A106" s="23"/>
      <c r="B106" s="23"/>
      <c r="C106" s="23"/>
      <c r="D106" s="23"/>
      <c r="E106" s="23"/>
      <c r="F106" s="25" t="s">
        <v>110</v>
      </c>
      <c r="G106" s="26">
        <f>SUM(G102:G105)-MAX(G103:G105)</f>
        <v>0</v>
      </c>
      <c r="H106" s="26">
        <f>SUM(H102:H105)-MAX(H103:H105)</f>
        <v>0</v>
      </c>
      <c r="I106" s="26">
        <f>SUM(I102:I105)-MAX(I103:I105)</f>
        <v>0</v>
      </c>
      <c r="J106" s="26">
        <f>SUM(J102:J105)-MAX(J103:J105)</f>
        <v>0</v>
      </c>
      <c r="K106" s="16">
        <f>SUM(G106:J106)</f>
        <v>0</v>
      </c>
    </row>
    <row r="107" spans="1:11" ht="21" thickBot="1">
      <c r="A107" s="23"/>
      <c r="B107" s="23"/>
      <c r="C107" s="23"/>
      <c r="D107" s="23"/>
      <c r="E107" s="23"/>
      <c r="F107" s="23"/>
      <c r="G107" s="27">
        <f>MAX(G103:G105)</f>
        <v>0</v>
      </c>
      <c r="H107" s="27">
        <f>MAX(H103:H105)</f>
        <v>0</v>
      </c>
      <c r="I107" s="27"/>
      <c r="J107" s="27">
        <f>MAX(J103:J105)</f>
        <v>0</v>
      </c>
    </row>
    <row r="108" spans="1:11" ht="21" thickBot="1">
      <c r="A108" s="4" t="s">
        <v>108</v>
      </c>
      <c r="G108" s="47" t="s">
        <v>109</v>
      </c>
      <c r="H108" s="48"/>
      <c r="I108" s="49" t="s">
        <v>157</v>
      </c>
      <c r="J108" s="50"/>
    </row>
    <row r="109" spans="1:11" ht="33" customHeight="1" thickBot="1">
      <c r="A109" s="22"/>
      <c r="B109" s="35" t="s">
        <v>152</v>
      </c>
      <c r="C109" s="35"/>
      <c r="D109" s="35"/>
      <c r="E109" s="36"/>
      <c r="F109" s="23"/>
      <c r="G109" s="37">
        <f>SUM(G116+H116+I116+J116)</f>
        <v>0</v>
      </c>
      <c r="H109" s="38"/>
      <c r="I109" s="39"/>
      <c r="J109" s="40"/>
    </row>
    <row r="110" spans="1:11" ht="21" thickBot="1">
      <c r="A110" s="24"/>
      <c r="B110" s="24"/>
      <c r="C110" s="24"/>
      <c r="D110" s="24"/>
      <c r="E110" s="23"/>
      <c r="F110" s="23"/>
      <c r="G110" s="23"/>
      <c r="H110" s="23"/>
      <c r="I110" s="23"/>
      <c r="J110" s="23"/>
    </row>
    <row r="111" spans="1:11" ht="21" thickBot="1">
      <c r="A111" s="24"/>
      <c r="B111" s="24"/>
      <c r="C111" s="24"/>
      <c r="D111" s="24"/>
      <c r="E111" s="23"/>
      <c r="F111" s="23"/>
      <c r="G111" s="28" t="s">
        <v>153</v>
      </c>
      <c r="H111" s="28" t="s">
        <v>154</v>
      </c>
      <c r="I111" s="28" t="s">
        <v>155</v>
      </c>
      <c r="J111" s="28" t="s">
        <v>156</v>
      </c>
    </row>
    <row r="112" spans="1:11" ht="21" thickBot="1">
      <c r="A112" s="41"/>
      <c r="B112" s="42"/>
      <c r="C112" s="42"/>
      <c r="D112" s="42"/>
      <c r="E112" s="42"/>
      <c r="F112" s="43"/>
      <c r="G112" s="30"/>
      <c r="H112" s="30"/>
      <c r="I112" s="30"/>
      <c r="J112" s="30"/>
    </row>
    <row r="113" spans="1:11" ht="21" thickBot="1">
      <c r="A113" s="44"/>
      <c r="B113" s="45"/>
      <c r="C113" s="45"/>
      <c r="D113" s="45"/>
      <c r="E113" s="45"/>
      <c r="F113" s="46"/>
      <c r="G113" s="30"/>
      <c r="H113" s="30"/>
      <c r="I113" s="30"/>
      <c r="J113" s="30"/>
    </row>
    <row r="114" spans="1:11" ht="21" thickBot="1">
      <c r="A114" s="44"/>
      <c r="B114" s="45"/>
      <c r="C114" s="45"/>
      <c r="D114" s="45"/>
      <c r="E114" s="45"/>
      <c r="F114" s="46"/>
      <c r="G114" s="29"/>
      <c r="H114" s="29"/>
      <c r="I114" s="29"/>
      <c r="J114" s="29"/>
    </row>
    <row r="115" spans="1:11" ht="21" thickBot="1">
      <c r="A115" s="32"/>
      <c r="B115" s="33"/>
      <c r="C115" s="33"/>
      <c r="D115" s="33"/>
      <c r="E115" s="33"/>
      <c r="F115" s="34"/>
      <c r="G115" s="29"/>
      <c r="H115" s="29"/>
      <c r="I115" s="29"/>
      <c r="J115" s="29"/>
    </row>
    <row r="116" spans="1:11" ht="24" thickBot="1">
      <c r="A116" s="23"/>
      <c r="B116" s="23"/>
      <c r="C116" s="23"/>
      <c r="D116" s="23"/>
      <c r="E116" s="23"/>
      <c r="F116" s="25" t="s">
        <v>110</v>
      </c>
      <c r="G116" s="26">
        <f>SUM(G112:G115)-MAX(G113:G115)</f>
        <v>0</v>
      </c>
      <c r="H116" s="26">
        <f>SUM(H112:H115)-MAX(H113:H115)</f>
        <v>0</v>
      </c>
      <c r="I116" s="26">
        <f>SUM(I112:I115)-MAX(I113:I115)</f>
        <v>0</v>
      </c>
      <c r="J116" s="26">
        <f>SUM(J112:J115)-MAX(J113:J115)</f>
        <v>0</v>
      </c>
      <c r="K116" s="16">
        <f>SUM(G116:J116)</f>
        <v>0</v>
      </c>
    </row>
    <row r="117" spans="1:11" ht="21" thickBot="1">
      <c r="A117" s="24"/>
      <c r="B117" s="24"/>
      <c r="C117" s="24"/>
      <c r="D117" s="24"/>
      <c r="E117" s="24"/>
      <c r="F117" s="24"/>
      <c r="G117" s="31"/>
      <c r="H117" s="31"/>
      <c r="I117" s="31"/>
      <c r="J117" s="31"/>
    </row>
    <row r="118" spans="1:11" ht="21" thickBot="1">
      <c r="A118" s="4" t="s">
        <v>108</v>
      </c>
      <c r="G118" s="47" t="s">
        <v>109</v>
      </c>
      <c r="H118" s="48"/>
      <c r="I118" s="49" t="s">
        <v>157</v>
      </c>
      <c r="J118" s="50"/>
    </row>
    <row r="119" spans="1:11" ht="33" customHeight="1" thickBot="1">
      <c r="A119" s="22"/>
      <c r="B119" s="35" t="s">
        <v>152</v>
      </c>
      <c r="C119" s="35"/>
      <c r="D119" s="35"/>
      <c r="E119" s="36"/>
      <c r="F119" s="23"/>
      <c r="G119" s="37">
        <f>SUM(G126+H126+I126+J126)</f>
        <v>0</v>
      </c>
      <c r="H119" s="38"/>
      <c r="I119" s="39"/>
      <c r="J119" s="40"/>
    </row>
    <row r="120" spans="1:11" ht="21" thickBot="1">
      <c r="A120" s="24"/>
      <c r="B120" s="24"/>
      <c r="C120" s="24"/>
      <c r="D120" s="24"/>
      <c r="E120" s="23"/>
      <c r="F120" s="23"/>
      <c r="G120" s="23"/>
      <c r="H120" s="23"/>
      <c r="I120" s="23"/>
      <c r="J120" s="23"/>
    </row>
    <row r="121" spans="1:11" ht="21" thickBot="1">
      <c r="A121" s="24"/>
      <c r="B121" s="24"/>
      <c r="C121" s="24"/>
      <c r="D121" s="24"/>
      <c r="E121" s="23"/>
      <c r="F121" s="23"/>
      <c r="G121" s="28" t="s">
        <v>153</v>
      </c>
      <c r="H121" s="28" t="s">
        <v>154</v>
      </c>
      <c r="I121" s="28" t="s">
        <v>155</v>
      </c>
      <c r="J121" s="28" t="s">
        <v>156</v>
      </c>
    </row>
    <row r="122" spans="1:11" ht="21" thickBot="1">
      <c r="A122" s="41"/>
      <c r="B122" s="42"/>
      <c r="C122" s="42"/>
      <c r="D122" s="42"/>
      <c r="E122" s="42"/>
      <c r="F122" s="43"/>
      <c r="G122" s="30"/>
      <c r="H122" s="30"/>
      <c r="I122" s="30"/>
      <c r="J122" s="30"/>
    </row>
    <row r="123" spans="1:11" ht="21" thickBot="1">
      <c r="A123" s="44"/>
      <c r="B123" s="45"/>
      <c r="C123" s="45"/>
      <c r="D123" s="45"/>
      <c r="E123" s="45"/>
      <c r="F123" s="46"/>
      <c r="G123" s="30"/>
      <c r="H123" s="30"/>
      <c r="I123" s="30"/>
      <c r="J123" s="30"/>
    </row>
    <row r="124" spans="1:11" ht="21" thickBot="1">
      <c r="A124" s="44"/>
      <c r="B124" s="45"/>
      <c r="C124" s="45"/>
      <c r="D124" s="45"/>
      <c r="E124" s="45"/>
      <c r="F124" s="46"/>
      <c r="G124" s="29"/>
      <c r="H124" s="29"/>
      <c r="I124" s="29"/>
      <c r="J124" s="29"/>
    </row>
    <row r="125" spans="1:11" ht="21" thickBot="1">
      <c r="A125" s="32"/>
      <c r="B125" s="33"/>
      <c r="C125" s="33"/>
      <c r="D125" s="33"/>
      <c r="E125" s="33"/>
      <c r="F125" s="34"/>
      <c r="G125" s="29"/>
      <c r="H125" s="29"/>
      <c r="I125" s="29"/>
      <c r="J125" s="29"/>
    </row>
    <row r="126" spans="1:11" ht="24" thickBot="1">
      <c r="A126" s="23"/>
      <c r="B126" s="23"/>
      <c r="C126" s="23"/>
      <c r="D126" s="23"/>
      <c r="E126" s="23"/>
      <c r="F126" s="25" t="s">
        <v>110</v>
      </c>
      <c r="G126" s="26">
        <f>SUM(G122:G125)-MAX(G123:G125)</f>
        <v>0</v>
      </c>
      <c r="H126" s="26">
        <f>SUM(H122:H125)-MAX(H123:H125)</f>
        <v>0</v>
      </c>
      <c r="I126" s="26">
        <f>SUM(I122:I125)-MAX(I123:I125)</f>
        <v>0</v>
      </c>
      <c r="J126" s="26">
        <f>SUM(J122:J125)-MAX(J123:J125)</f>
        <v>0</v>
      </c>
      <c r="K126" s="16">
        <f>SUM(G126:J126)</f>
        <v>0</v>
      </c>
    </row>
    <row r="127" spans="1:11" ht="21" thickBot="1">
      <c r="A127" s="16">
        <v>70</v>
      </c>
      <c r="B127" s="16">
        <f>IF(J137&lt;&gt;0,6,IF(H137=0,2,4))</f>
        <v>2</v>
      </c>
      <c r="C127" s="16"/>
      <c r="D127" s="16"/>
      <c r="E127" s="16"/>
      <c r="F127" s="16"/>
      <c r="G127" s="16">
        <f>A127*2</f>
        <v>140</v>
      </c>
      <c r="H127" s="16">
        <f>A127*4</f>
        <v>280</v>
      </c>
      <c r="I127" s="16"/>
      <c r="J127" s="16">
        <f>A127*6</f>
        <v>420</v>
      </c>
    </row>
    <row r="128" spans="1:11" ht="21" thickBot="1">
      <c r="A128" s="4" t="s">
        <v>108</v>
      </c>
      <c r="G128" s="47" t="s">
        <v>109</v>
      </c>
      <c r="H128" s="48"/>
      <c r="I128" s="49" t="s">
        <v>157</v>
      </c>
      <c r="J128" s="50"/>
    </row>
    <row r="129" spans="1:11" ht="33" customHeight="1" thickBot="1">
      <c r="A129" s="22"/>
      <c r="B129" s="35" t="s">
        <v>152</v>
      </c>
      <c r="C129" s="35"/>
      <c r="D129" s="35"/>
      <c r="E129" s="36"/>
      <c r="F129" s="23"/>
      <c r="G129" s="37">
        <f>SUM(G136+H136+I136+J136)</f>
        <v>0</v>
      </c>
      <c r="H129" s="38"/>
      <c r="I129" s="39"/>
      <c r="J129" s="40"/>
    </row>
    <row r="130" spans="1:11" ht="21" thickBot="1">
      <c r="A130" s="24"/>
      <c r="B130" s="24"/>
      <c r="C130" s="24"/>
      <c r="D130" s="24"/>
      <c r="E130" s="23"/>
      <c r="F130" s="23"/>
      <c r="G130" s="23"/>
      <c r="H130" s="23"/>
      <c r="I130" s="23"/>
      <c r="J130" s="23"/>
    </row>
    <row r="131" spans="1:11" ht="21" thickBot="1">
      <c r="A131" s="24"/>
      <c r="B131" s="24"/>
      <c r="C131" s="24"/>
      <c r="D131" s="24"/>
      <c r="E131" s="23"/>
      <c r="F131" s="23"/>
      <c r="G131" s="28" t="s">
        <v>153</v>
      </c>
      <c r="H131" s="28" t="s">
        <v>154</v>
      </c>
      <c r="I131" s="28" t="s">
        <v>155</v>
      </c>
      <c r="J131" s="28" t="s">
        <v>156</v>
      </c>
    </row>
    <row r="132" spans="1:11" ht="21" thickBot="1">
      <c r="A132" s="41"/>
      <c r="B132" s="42"/>
      <c r="C132" s="42"/>
      <c r="D132" s="42"/>
      <c r="E132" s="42"/>
      <c r="F132" s="43"/>
      <c r="G132" s="30"/>
      <c r="H132" s="30"/>
      <c r="I132" s="30"/>
      <c r="J132" s="30"/>
    </row>
    <row r="133" spans="1:11" ht="21" thickBot="1">
      <c r="A133" s="44"/>
      <c r="B133" s="45"/>
      <c r="C133" s="45"/>
      <c r="D133" s="45"/>
      <c r="E133" s="45"/>
      <c r="F133" s="46"/>
      <c r="G133" s="30"/>
      <c r="H133" s="30"/>
      <c r="I133" s="30"/>
      <c r="J133" s="30"/>
    </row>
    <row r="134" spans="1:11" ht="21" thickBot="1">
      <c r="A134" s="44"/>
      <c r="B134" s="45"/>
      <c r="C134" s="45"/>
      <c r="D134" s="45"/>
      <c r="E134" s="45"/>
      <c r="F134" s="46"/>
      <c r="G134" s="29"/>
      <c r="H134" s="29"/>
      <c r="I134" s="29"/>
      <c r="J134" s="29"/>
    </row>
    <row r="135" spans="1:11" ht="21" thickBot="1">
      <c r="A135" s="32"/>
      <c r="B135" s="33"/>
      <c r="C135" s="33"/>
      <c r="D135" s="33"/>
      <c r="E135" s="33"/>
      <c r="F135" s="34"/>
      <c r="G135" s="29"/>
      <c r="H135" s="29"/>
      <c r="I135" s="29"/>
      <c r="J135" s="29"/>
    </row>
    <row r="136" spans="1:11" ht="24" thickBot="1">
      <c r="A136" s="23"/>
      <c r="B136" s="23"/>
      <c r="C136" s="23"/>
      <c r="D136" s="23"/>
      <c r="E136" s="23"/>
      <c r="F136" s="25" t="s">
        <v>110</v>
      </c>
      <c r="G136" s="26">
        <f>SUM(G132:G135)-MAX(G133:G135)</f>
        <v>0</v>
      </c>
      <c r="H136" s="26">
        <f>SUM(H132:H135)-MAX(H133:H135)</f>
        <v>0</v>
      </c>
      <c r="I136" s="26">
        <f>SUM(I132:I135)-MAX(I133:I135)</f>
        <v>0</v>
      </c>
      <c r="J136" s="26">
        <f>SUM(J132:J135)-MAX(J133:J135)</f>
        <v>0</v>
      </c>
      <c r="K136" s="16">
        <f>SUM(G136:J136)</f>
        <v>0</v>
      </c>
    </row>
    <row r="137" spans="1:11" ht="21" thickBot="1">
      <c r="A137" s="23"/>
      <c r="B137" s="23"/>
      <c r="C137" s="23"/>
      <c r="D137" s="23"/>
      <c r="E137" s="23"/>
      <c r="F137" s="23"/>
      <c r="G137" s="27">
        <f>MAX(G133:G135)</f>
        <v>0</v>
      </c>
      <c r="H137" s="27">
        <f>MAX(H133:H135)</f>
        <v>0</v>
      </c>
      <c r="I137" s="27"/>
      <c r="J137" s="27">
        <f>MAX(J133:J135)</f>
        <v>0</v>
      </c>
    </row>
    <row r="138" spans="1:11" ht="21" thickBot="1">
      <c r="A138" s="4" t="s">
        <v>108</v>
      </c>
      <c r="G138" s="47" t="s">
        <v>109</v>
      </c>
      <c r="H138" s="48"/>
      <c r="I138" s="49" t="s">
        <v>157</v>
      </c>
      <c r="J138" s="50"/>
    </row>
    <row r="139" spans="1:11" ht="33" customHeight="1" thickBot="1">
      <c r="A139" s="22"/>
      <c r="B139" s="35" t="s">
        <v>152</v>
      </c>
      <c r="C139" s="35"/>
      <c r="D139" s="35"/>
      <c r="E139" s="36"/>
      <c r="F139" s="23"/>
      <c r="G139" s="37">
        <f>SUM(G146+H146+I146+J146)</f>
        <v>0</v>
      </c>
      <c r="H139" s="38"/>
      <c r="I139" s="39"/>
      <c r="J139" s="40"/>
    </row>
    <row r="140" spans="1:11" ht="21" thickBot="1">
      <c r="A140" s="24"/>
      <c r="B140" s="24"/>
      <c r="C140" s="24"/>
      <c r="D140" s="24"/>
      <c r="E140" s="23"/>
      <c r="F140" s="23"/>
      <c r="G140" s="23"/>
      <c r="H140" s="23"/>
      <c r="I140" s="23"/>
      <c r="J140" s="23"/>
    </row>
    <row r="141" spans="1:11" ht="21" thickBot="1">
      <c r="A141" s="24"/>
      <c r="B141" s="24"/>
      <c r="C141" s="24"/>
      <c r="D141" s="24"/>
      <c r="E141" s="23"/>
      <c r="F141" s="23"/>
      <c r="G141" s="28" t="s">
        <v>153</v>
      </c>
      <c r="H141" s="28" t="s">
        <v>154</v>
      </c>
      <c r="I141" s="28" t="s">
        <v>155</v>
      </c>
      <c r="J141" s="28" t="s">
        <v>156</v>
      </c>
    </row>
    <row r="142" spans="1:11" ht="21" thickBot="1">
      <c r="A142" s="41"/>
      <c r="B142" s="42"/>
      <c r="C142" s="42"/>
      <c r="D142" s="42"/>
      <c r="E142" s="42"/>
      <c r="F142" s="43"/>
      <c r="G142" s="30"/>
      <c r="H142" s="30"/>
      <c r="I142" s="30"/>
      <c r="J142" s="30"/>
    </row>
    <row r="143" spans="1:11" ht="21" thickBot="1">
      <c r="A143" s="44"/>
      <c r="B143" s="45"/>
      <c r="C143" s="45"/>
      <c r="D143" s="45"/>
      <c r="E143" s="45"/>
      <c r="F143" s="46"/>
      <c r="G143" s="30"/>
      <c r="H143" s="30"/>
      <c r="I143" s="30"/>
      <c r="J143" s="30"/>
    </row>
    <row r="144" spans="1:11" ht="21" thickBot="1">
      <c r="A144" s="44"/>
      <c r="B144" s="45"/>
      <c r="C144" s="45"/>
      <c r="D144" s="45"/>
      <c r="E144" s="45"/>
      <c r="F144" s="46"/>
      <c r="G144" s="29"/>
      <c r="H144" s="29"/>
      <c r="I144" s="29"/>
      <c r="J144" s="29"/>
    </row>
    <row r="145" spans="1:11" ht="21" thickBot="1">
      <c r="A145" s="32"/>
      <c r="B145" s="33"/>
      <c r="C145" s="33"/>
      <c r="D145" s="33"/>
      <c r="E145" s="33"/>
      <c r="F145" s="34"/>
      <c r="G145" s="29"/>
      <c r="H145" s="29"/>
      <c r="I145" s="29"/>
      <c r="J145" s="29"/>
    </row>
    <row r="146" spans="1:11" ht="24" thickBot="1">
      <c r="A146" s="23"/>
      <c r="B146" s="23"/>
      <c r="C146" s="23"/>
      <c r="D146" s="23"/>
      <c r="E146" s="23"/>
      <c r="F146" s="25" t="s">
        <v>110</v>
      </c>
      <c r="G146" s="26">
        <f>SUM(G142:G145)-MAX(G143:G145)</f>
        <v>0</v>
      </c>
      <c r="H146" s="26">
        <f>SUM(H142:H145)-MAX(H143:H145)</f>
        <v>0</v>
      </c>
      <c r="I146" s="26">
        <f>SUM(I142:I145)-MAX(I143:I145)</f>
        <v>0</v>
      </c>
      <c r="J146" s="26">
        <f>SUM(J142:J145)-MAX(J143:J145)</f>
        <v>0</v>
      </c>
      <c r="K146" s="16">
        <f>SUM(G146:J146)</f>
        <v>0</v>
      </c>
    </row>
    <row r="147" spans="1:11" ht="21" thickBot="1">
      <c r="A147" s="24"/>
      <c r="B147" s="24"/>
      <c r="C147" s="24"/>
      <c r="D147" s="24"/>
      <c r="E147" s="24"/>
      <c r="F147" s="24"/>
      <c r="G147" s="31"/>
      <c r="H147" s="31"/>
      <c r="I147" s="31"/>
      <c r="J147" s="31"/>
    </row>
    <row r="148" spans="1:11" ht="21" thickBot="1">
      <c r="A148" s="4" t="s">
        <v>108</v>
      </c>
      <c r="G148" s="47" t="s">
        <v>109</v>
      </c>
      <c r="H148" s="48"/>
      <c r="I148" s="49" t="s">
        <v>157</v>
      </c>
      <c r="J148" s="50"/>
    </row>
    <row r="149" spans="1:11" ht="33" customHeight="1" thickBot="1">
      <c r="A149" s="22"/>
      <c r="B149" s="35" t="s">
        <v>152</v>
      </c>
      <c r="C149" s="35"/>
      <c r="D149" s="35"/>
      <c r="E149" s="36"/>
      <c r="F149" s="23"/>
      <c r="G149" s="37">
        <f>SUM(G156+H156+I156+J156)</f>
        <v>0</v>
      </c>
      <c r="H149" s="38"/>
      <c r="I149" s="39"/>
      <c r="J149" s="40"/>
    </row>
    <row r="150" spans="1:11" ht="21" thickBot="1">
      <c r="A150" s="24"/>
      <c r="B150" s="24"/>
      <c r="C150" s="24"/>
      <c r="D150" s="24"/>
      <c r="E150" s="23"/>
      <c r="F150" s="23"/>
      <c r="G150" s="23"/>
      <c r="H150" s="23"/>
      <c r="I150" s="23"/>
      <c r="J150" s="23"/>
    </row>
    <row r="151" spans="1:11" ht="21" thickBot="1">
      <c r="A151" s="24"/>
      <c r="B151" s="24"/>
      <c r="C151" s="24"/>
      <c r="D151" s="24"/>
      <c r="E151" s="23"/>
      <c r="F151" s="23"/>
      <c r="G151" s="28" t="s">
        <v>153</v>
      </c>
      <c r="H151" s="28" t="s">
        <v>154</v>
      </c>
      <c r="I151" s="28" t="s">
        <v>155</v>
      </c>
      <c r="J151" s="28" t="s">
        <v>156</v>
      </c>
    </row>
    <row r="152" spans="1:11" ht="21" thickBot="1">
      <c r="A152" s="41"/>
      <c r="B152" s="42"/>
      <c r="C152" s="42"/>
      <c r="D152" s="42"/>
      <c r="E152" s="42"/>
      <c r="F152" s="43"/>
      <c r="G152" s="30"/>
      <c r="H152" s="30"/>
      <c r="I152" s="30"/>
      <c r="J152" s="30"/>
    </row>
    <row r="153" spans="1:11" ht="21" thickBot="1">
      <c r="A153" s="44"/>
      <c r="B153" s="45"/>
      <c r="C153" s="45"/>
      <c r="D153" s="45"/>
      <c r="E153" s="45"/>
      <c r="F153" s="46"/>
      <c r="G153" s="30"/>
      <c r="H153" s="30"/>
      <c r="I153" s="30"/>
      <c r="J153" s="30"/>
    </row>
    <row r="154" spans="1:11" ht="21" thickBot="1">
      <c r="A154" s="44"/>
      <c r="B154" s="45"/>
      <c r="C154" s="45"/>
      <c r="D154" s="45"/>
      <c r="E154" s="45"/>
      <c r="F154" s="46"/>
      <c r="G154" s="29"/>
      <c r="H154" s="29"/>
      <c r="I154" s="29"/>
      <c r="J154" s="29"/>
    </row>
    <row r="155" spans="1:11" ht="21" thickBot="1">
      <c r="A155" s="32"/>
      <c r="B155" s="33"/>
      <c r="C155" s="33"/>
      <c r="D155" s="33"/>
      <c r="E155" s="33"/>
      <c r="F155" s="34"/>
      <c r="G155" s="29"/>
      <c r="H155" s="29"/>
      <c r="I155" s="29"/>
      <c r="J155" s="29"/>
    </row>
    <row r="156" spans="1:11" ht="24" thickBot="1">
      <c r="A156" s="23"/>
      <c r="B156" s="23"/>
      <c r="C156" s="23"/>
      <c r="D156" s="23"/>
      <c r="E156" s="23"/>
      <c r="F156" s="25" t="s">
        <v>110</v>
      </c>
      <c r="G156" s="26">
        <f>SUM(G152:G155)-MAX(G153:G155)</f>
        <v>0</v>
      </c>
      <c r="H156" s="26">
        <f>SUM(H152:H155)-MAX(H153:H155)</f>
        <v>0</v>
      </c>
      <c r="I156" s="26">
        <f>SUM(I152:I155)-MAX(I153:I155)</f>
        <v>0</v>
      </c>
      <c r="J156" s="26">
        <f>SUM(J152:J155)-MAX(J153:J155)</f>
        <v>0</v>
      </c>
      <c r="K156" s="16">
        <f>SUM(G156:J156)</f>
        <v>0</v>
      </c>
    </row>
  </sheetData>
  <mergeCells count="135">
    <mergeCell ref="A12:F12"/>
    <mergeCell ref="G5:H5"/>
    <mergeCell ref="G6:H6"/>
    <mergeCell ref="G17:H17"/>
    <mergeCell ref="I17:J17"/>
    <mergeCell ref="B18:E18"/>
    <mergeCell ref="G18:H18"/>
    <mergeCell ref="I18:J18"/>
    <mergeCell ref="I5:J5"/>
    <mergeCell ref="I6:J6"/>
    <mergeCell ref="B6:E6"/>
    <mergeCell ref="A9:F9"/>
    <mergeCell ref="A10:F10"/>
    <mergeCell ref="A11:F11"/>
    <mergeCell ref="B29:E29"/>
    <mergeCell ref="G29:H29"/>
    <mergeCell ref="I29:J29"/>
    <mergeCell ref="A32:F32"/>
    <mergeCell ref="A33:F33"/>
    <mergeCell ref="A34:F34"/>
    <mergeCell ref="A21:F21"/>
    <mergeCell ref="A22:F22"/>
    <mergeCell ref="A23:F23"/>
    <mergeCell ref="A24:F24"/>
    <mergeCell ref="G28:H28"/>
    <mergeCell ref="I28:J28"/>
    <mergeCell ref="A42:F42"/>
    <mergeCell ref="A43:F43"/>
    <mergeCell ref="A44:F44"/>
    <mergeCell ref="A45:F45"/>
    <mergeCell ref="G48:H48"/>
    <mergeCell ref="I48:J48"/>
    <mergeCell ref="A35:F35"/>
    <mergeCell ref="G38:H38"/>
    <mergeCell ref="I38:J38"/>
    <mergeCell ref="B39:E39"/>
    <mergeCell ref="G39:H39"/>
    <mergeCell ref="I39:J39"/>
    <mergeCell ref="A55:F55"/>
    <mergeCell ref="G58:H58"/>
    <mergeCell ref="I58:J58"/>
    <mergeCell ref="B59:E59"/>
    <mergeCell ref="G59:H59"/>
    <mergeCell ref="I59:J59"/>
    <mergeCell ref="B49:E49"/>
    <mergeCell ref="G49:H49"/>
    <mergeCell ref="I49:J49"/>
    <mergeCell ref="A52:F52"/>
    <mergeCell ref="A53:F53"/>
    <mergeCell ref="A54:F54"/>
    <mergeCell ref="B69:E69"/>
    <mergeCell ref="G69:H69"/>
    <mergeCell ref="I69:J69"/>
    <mergeCell ref="A72:F72"/>
    <mergeCell ref="A73:F73"/>
    <mergeCell ref="A74:F74"/>
    <mergeCell ref="A62:F62"/>
    <mergeCell ref="A63:F63"/>
    <mergeCell ref="A64:F64"/>
    <mergeCell ref="A65:F65"/>
    <mergeCell ref="G68:H68"/>
    <mergeCell ref="I68:J68"/>
    <mergeCell ref="A82:F82"/>
    <mergeCell ref="A83:F83"/>
    <mergeCell ref="A84:F84"/>
    <mergeCell ref="A85:F85"/>
    <mergeCell ref="G88:H88"/>
    <mergeCell ref="I88:J88"/>
    <mergeCell ref="A75:F75"/>
    <mergeCell ref="G78:H78"/>
    <mergeCell ref="I78:J78"/>
    <mergeCell ref="B79:E79"/>
    <mergeCell ref="G79:H79"/>
    <mergeCell ref="I79:J79"/>
    <mergeCell ref="A95:F95"/>
    <mergeCell ref="G98:H98"/>
    <mergeCell ref="I98:J98"/>
    <mergeCell ref="B99:E99"/>
    <mergeCell ref="G99:H99"/>
    <mergeCell ref="I99:J99"/>
    <mergeCell ref="B89:E89"/>
    <mergeCell ref="G89:H89"/>
    <mergeCell ref="I89:J89"/>
    <mergeCell ref="A92:F92"/>
    <mergeCell ref="A93:F93"/>
    <mergeCell ref="A94:F94"/>
    <mergeCell ref="B109:E109"/>
    <mergeCell ref="G109:H109"/>
    <mergeCell ref="I109:J109"/>
    <mergeCell ref="A112:F112"/>
    <mergeCell ref="A113:F113"/>
    <mergeCell ref="A114:F114"/>
    <mergeCell ref="A102:F102"/>
    <mergeCell ref="A103:F103"/>
    <mergeCell ref="A104:F104"/>
    <mergeCell ref="A105:F105"/>
    <mergeCell ref="G108:H108"/>
    <mergeCell ref="I108:J108"/>
    <mergeCell ref="A122:F122"/>
    <mergeCell ref="A123:F123"/>
    <mergeCell ref="A124:F124"/>
    <mergeCell ref="A125:F125"/>
    <mergeCell ref="G128:H128"/>
    <mergeCell ref="I128:J128"/>
    <mergeCell ref="A115:F115"/>
    <mergeCell ref="G118:H118"/>
    <mergeCell ref="I118:J118"/>
    <mergeCell ref="B119:E119"/>
    <mergeCell ref="G119:H119"/>
    <mergeCell ref="I119:J119"/>
    <mergeCell ref="A135:F135"/>
    <mergeCell ref="G138:H138"/>
    <mergeCell ref="I138:J138"/>
    <mergeCell ref="B139:E139"/>
    <mergeCell ref="G139:H139"/>
    <mergeCell ref="I139:J139"/>
    <mergeCell ref="B129:E129"/>
    <mergeCell ref="G129:H129"/>
    <mergeCell ref="I129:J129"/>
    <mergeCell ref="A132:F132"/>
    <mergeCell ref="A133:F133"/>
    <mergeCell ref="A134:F134"/>
    <mergeCell ref="A155:F155"/>
    <mergeCell ref="B149:E149"/>
    <mergeCell ref="G149:H149"/>
    <mergeCell ref="I149:J149"/>
    <mergeCell ref="A152:F152"/>
    <mergeCell ref="A153:F153"/>
    <mergeCell ref="A154:F154"/>
    <mergeCell ref="A142:F142"/>
    <mergeCell ref="A143:F143"/>
    <mergeCell ref="A144:F144"/>
    <mergeCell ref="A145:F145"/>
    <mergeCell ref="G148:H148"/>
    <mergeCell ref="I148:J148"/>
  </mergeCells>
  <phoneticPr fontId="0" type="noConversion"/>
  <conditionalFormatting sqref="G13:J13 G25:J25 G36:J36 G46:J46 G56:J56 G66:J66 G76:J76 G86:J86">
    <cfRule type="cellIs" dxfId="15" priority="62" stopIfTrue="1" operator="lessThan">
      <formula>$A$1*2</formula>
    </cfRule>
    <cfRule type="cellIs" dxfId="14" priority="63" stopIfTrue="1" operator="greaterThan">
      <formula>$A$1*2</formula>
    </cfRule>
  </conditionalFormatting>
  <conditionalFormatting sqref="G6 G39 G49 G59 G69 G79 G18 G29">
    <cfRule type="cellIs" dxfId="13" priority="70" stopIfTrue="1" operator="greaterThan">
      <formula>$A$1*$B$1</formula>
    </cfRule>
    <cfRule type="cellIs" dxfId="12" priority="71" stopIfTrue="1" operator="lessThan">
      <formula>$A$1*$B$1</formula>
    </cfRule>
  </conditionalFormatting>
  <conditionalFormatting sqref="G96:J96 G106:J106 G116:J116 G126:J126">
    <cfRule type="cellIs" dxfId="11" priority="7" stopIfTrue="1" operator="lessThan">
      <formula>$A$1*2</formula>
    </cfRule>
    <cfRule type="cellIs" dxfId="10" priority="8" stopIfTrue="1" operator="greaterThan">
      <formula>$A$1*2</formula>
    </cfRule>
  </conditionalFormatting>
  <conditionalFormatting sqref="G89 G99 G109 G119">
    <cfRule type="cellIs" dxfId="9" priority="5" stopIfTrue="1" operator="greaterThan">
      <formula>$A$1*$B$1</formula>
    </cfRule>
    <cfRule type="cellIs" dxfId="8" priority="6" stopIfTrue="1" operator="lessThan">
      <formula>$A$1*$B$1</formula>
    </cfRule>
  </conditionalFormatting>
  <conditionalFormatting sqref="G136:J136 G146:J146 G156:J156">
    <cfRule type="cellIs" dxfId="7" priority="3" stopIfTrue="1" operator="lessThan">
      <formula>$A$1*2</formula>
    </cfRule>
    <cfRule type="cellIs" dxfId="6" priority="4" stopIfTrue="1" operator="greaterThan">
      <formula>$A$1*2</formula>
    </cfRule>
  </conditionalFormatting>
  <conditionalFormatting sqref="G129 G139 G149">
    <cfRule type="cellIs" dxfId="5" priority="1" stopIfTrue="1" operator="greaterThan">
      <formula>$A$1*$B$1</formula>
    </cfRule>
    <cfRule type="cellIs" dxfId="4" priority="2" stopIfTrue="1" operator="lessThan">
      <formula>$A$1*$B$1</formula>
    </cfRule>
  </conditionalFormatting>
  <dataValidations count="1">
    <dataValidation type="list" allowBlank="1" showInputMessage="1" showErrorMessage="1" sqref="A97 A1 A37 A127">
      <formula1>$K$1:$K$7</formula1>
    </dataValidation>
  </dataValidations>
  <printOptions horizontalCentered="1"/>
  <pageMargins left="0.56000000000000005" right="0.19" top="1.7" bottom="1" header="0.43307086614173229" footer="0"/>
  <pageSetup paperSize="9" scale="92" orientation="portrait" horizontalDpi="4294967293" verticalDpi="300" r:id="rId1"/>
  <headerFooter alignWithMargins="0">
    <oddHeader>&amp;C&amp;"Arial,Negrita"&amp;U
&amp;14 &amp;U13th WORLD UNIVERSITY CHAMPIONSHIP
ANTEQUERA GOLF - MÁLAGA (SPAIN)
7th  - 11th JUNE 2010
&amp;"Arial,Negrita Cursiva"&amp;12MENS TEAM CLASSIFICATIONS</oddHeader>
    <oddFooter>&amp;C&amp;P</oddFooter>
  </headerFooter>
  <rowBreaks count="4" manualBreakCount="4">
    <brk id="36" max="9" man="1"/>
    <brk id="66" max="9" man="1"/>
    <brk id="96" max="9" man="1"/>
    <brk id="126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3:D33"/>
  <sheetViews>
    <sheetView showGridLines="0" workbookViewId="0">
      <selection activeCell="E7" sqref="E7"/>
    </sheetView>
  </sheetViews>
  <sheetFormatPr baseColWidth="10" defaultRowHeight="12.75"/>
  <cols>
    <col min="2" max="2" width="27.7109375" bestFit="1" customWidth="1"/>
    <col min="3" max="3" width="20.85546875" style="13" customWidth="1"/>
    <col min="4" max="4" width="11.42578125" style="19"/>
  </cols>
  <sheetData>
    <row r="3" spans="2:4">
      <c r="B3" s="13" t="s">
        <v>149</v>
      </c>
      <c r="C3" s="13" t="s">
        <v>151</v>
      </c>
      <c r="D3" s="17" t="s">
        <v>150</v>
      </c>
    </row>
    <row r="4" spans="2:4" ht="20.25">
      <c r="B4" s="21" t="str">
        <f>Clasificacion!B6</f>
        <v>SPAIN</v>
      </c>
      <c r="C4" s="20">
        <f>Clasificacion!G6</f>
        <v>762</v>
      </c>
      <c r="D4" s="18">
        <f>Clasificacion!H6</f>
        <v>0</v>
      </c>
    </row>
    <row r="5" spans="2:4" ht="20.25">
      <c r="B5" s="21" t="str">
        <f>Clasificacion!B18</f>
        <v>SPAIN</v>
      </c>
      <c r="C5" s="20">
        <f>Clasificacion!G18</f>
        <v>760</v>
      </c>
      <c r="D5" s="18">
        <f>Clasificacion!H18</f>
        <v>0</v>
      </c>
    </row>
    <row r="6" spans="2:4" ht="20.25">
      <c r="B6" s="21" t="str">
        <f>Clasificacion!B29</f>
        <v>SPAIN</v>
      </c>
      <c r="C6" s="20">
        <f>Clasificacion!G29</f>
        <v>765</v>
      </c>
      <c r="D6" s="18">
        <f>Clasificacion!H29</f>
        <v>0</v>
      </c>
    </row>
    <row r="7" spans="2:4" ht="20.25">
      <c r="B7" s="21" t="e">
        <f>Clasificacion!#REF!</f>
        <v>#REF!</v>
      </c>
      <c r="C7" s="20" t="e">
        <f>Clasificacion!#REF!</f>
        <v>#REF!</v>
      </c>
      <c r="D7" s="18" t="e">
        <f>Clasificacion!#REF!</f>
        <v>#REF!</v>
      </c>
    </row>
    <row r="8" spans="2:4" ht="20.25">
      <c r="B8" s="21" t="e">
        <f>Clasificacion!#REF!</f>
        <v>#REF!</v>
      </c>
      <c r="C8" s="20" t="e">
        <f>Clasificacion!#REF!</f>
        <v>#REF!</v>
      </c>
      <c r="D8" s="18" t="e">
        <f>Clasificacion!#REF!</f>
        <v>#REF!</v>
      </c>
    </row>
    <row r="9" spans="2:4" ht="20.25">
      <c r="B9" s="21">
        <f>Clasificacion!B57</f>
        <v>0</v>
      </c>
      <c r="C9" s="20">
        <f>Clasificacion!G57</f>
        <v>0</v>
      </c>
      <c r="D9" s="18">
        <f>Clasificacion!H57</f>
        <v>0</v>
      </c>
    </row>
    <row r="10" spans="2:4" ht="20.25">
      <c r="B10" s="21" t="e">
        <f>Clasificacion!#REF!</f>
        <v>#REF!</v>
      </c>
      <c r="C10" s="20" t="e">
        <f>Clasificacion!#REF!</f>
        <v>#REF!</v>
      </c>
      <c r="D10" s="18" t="e">
        <f>Clasificacion!#REF!</f>
        <v>#REF!</v>
      </c>
    </row>
    <row r="11" spans="2:4" ht="20.25">
      <c r="B11" s="21" t="e">
        <f>Clasificacion!#REF!</f>
        <v>#REF!</v>
      </c>
      <c r="C11" s="20" t="e">
        <f>Clasificacion!#REF!</f>
        <v>#REF!</v>
      </c>
      <c r="D11" s="18" t="e">
        <f>Clasificacion!#REF!</f>
        <v>#REF!</v>
      </c>
    </row>
    <row r="12" spans="2:4" ht="20.25">
      <c r="B12" s="21" t="e">
        <f>Clasificacion!#REF!</f>
        <v>#REF!</v>
      </c>
      <c r="C12" s="20" t="e">
        <f>Clasificacion!#REF!</f>
        <v>#REF!</v>
      </c>
      <c r="D12" s="18" t="e">
        <f>Clasificacion!#REF!</f>
        <v>#REF!</v>
      </c>
    </row>
    <row r="13" spans="2:4" ht="20.25">
      <c r="B13" s="21" t="e">
        <f>Clasificacion!#REF!</f>
        <v>#REF!</v>
      </c>
      <c r="C13" s="20" t="e">
        <f>Clasificacion!#REF!</f>
        <v>#REF!</v>
      </c>
      <c r="D13" s="18" t="e">
        <f>Clasificacion!#REF!</f>
        <v>#REF!</v>
      </c>
    </row>
    <row r="14" spans="2:4" ht="20.25">
      <c r="B14" s="21" t="e">
        <f>Clasificacion!#REF!</f>
        <v>#REF!</v>
      </c>
      <c r="C14" s="20" t="e">
        <f>Clasificacion!#REF!</f>
        <v>#REF!</v>
      </c>
      <c r="D14" s="18" t="e">
        <f>Clasificacion!#REF!</f>
        <v>#REF!</v>
      </c>
    </row>
    <row r="15" spans="2:4" ht="20.25">
      <c r="B15" s="21" t="e">
        <f>Clasificacion!#REF!</f>
        <v>#REF!</v>
      </c>
      <c r="C15" s="20" t="e">
        <f>Clasificacion!#REF!</f>
        <v>#REF!</v>
      </c>
      <c r="D15" s="18" t="e">
        <f>Clasificacion!#REF!</f>
        <v>#REF!</v>
      </c>
    </row>
    <row r="16" spans="2:4" ht="20.25">
      <c r="B16" s="21" t="e">
        <f>Clasificacion!#REF!</f>
        <v>#REF!</v>
      </c>
      <c r="C16" s="20" t="e">
        <f>Clasificacion!#REF!</f>
        <v>#REF!</v>
      </c>
      <c r="D16" s="18" t="e">
        <f>Clasificacion!#REF!</f>
        <v>#REF!</v>
      </c>
    </row>
    <row r="17" spans="2:4" ht="20.25">
      <c r="B17" s="21" t="e">
        <f>Clasificacion!#REF!</f>
        <v>#REF!</v>
      </c>
      <c r="C17" s="20" t="e">
        <f>Clasificacion!#REF!</f>
        <v>#REF!</v>
      </c>
      <c r="D17" s="18" t="e">
        <f>Clasificacion!#REF!</f>
        <v>#REF!</v>
      </c>
    </row>
    <row r="18" spans="2:4" ht="20.25">
      <c r="B18" s="21" t="e">
        <f>Clasificacion!#REF!</f>
        <v>#REF!</v>
      </c>
      <c r="C18" s="20" t="e">
        <f>Clasificacion!#REF!</f>
        <v>#REF!</v>
      </c>
      <c r="D18" s="18" t="e">
        <f>Clasificacion!#REF!</f>
        <v>#REF!</v>
      </c>
    </row>
    <row r="19" spans="2:4" ht="20.25">
      <c r="B19" s="21" t="e">
        <f>Clasificacion!#REF!</f>
        <v>#REF!</v>
      </c>
      <c r="C19" s="20" t="e">
        <f>Clasificacion!#REF!</f>
        <v>#REF!</v>
      </c>
      <c r="D19" s="18" t="e">
        <f>Clasificacion!#REF!</f>
        <v>#REF!</v>
      </c>
    </row>
    <row r="20" spans="2:4" ht="20.25">
      <c r="B20" s="21" t="e">
        <f>Clasificacion!#REF!</f>
        <v>#REF!</v>
      </c>
      <c r="C20" s="20" t="e">
        <f>Clasificacion!#REF!</f>
        <v>#REF!</v>
      </c>
      <c r="D20" s="18" t="e">
        <f>Clasificacion!#REF!</f>
        <v>#REF!</v>
      </c>
    </row>
    <row r="21" spans="2:4" ht="20.25">
      <c r="B21" s="21" t="e">
        <f>Clasificacion!#REF!</f>
        <v>#REF!</v>
      </c>
      <c r="C21" s="20" t="e">
        <f>Clasificacion!#REF!</f>
        <v>#REF!</v>
      </c>
      <c r="D21" s="18" t="e">
        <f>Clasificacion!#REF!</f>
        <v>#REF!</v>
      </c>
    </row>
    <row r="22" spans="2:4" ht="20.25">
      <c r="B22" s="21" t="e">
        <f>Clasificacion!#REF!</f>
        <v>#REF!</v>
      </c>
      <c r="C22" s="20" t="e">
        <f>Clasificacion!#REF!</f>
        <v>#REF!</v>
      </c>
      <c r="D22" s="18" t="e">
        <f>Clasificacion!#REF!</f>
        <v>#REF!</v>
      </c>
    </row>
    <row r="23" spans="2:4" ht="20.25">
      <c r="B23" s="21" t="e">
        <f>Clasificacion!#REF!</f>
        <v>#REF!</v>
      </c>
      <c r="C23" s="20" t="e">
        <f>Clasificacion!#REF!</f>
        <v>#REF!</v>
      </c>
      <c r="D23" s="18" t="e">
        <f>Clasificacion!#REF!</f>
        <v>#REF!</v>
      </c>
    </row>
    <row r="24" spans="2:4" ht="20.25">
      <c r="B24" s="21" t="e">
        <f>Clasificacion!#REF!</f>
        <v>#REF!</v>
      </c>
      <c r="C24" s="20" t="e">
        <f>Clasificacion!#REF!</f>
        <v>#REF!</v>
      </c>
      <c r="D24" s="18" t="e">
        <f>Clasificacion!#REF!</f>
        <v>#REF!</v>
      </c>
    </row>
    <row r="25" spans="2:4" ht="20.25">
      <c r="B25" s="21" t="e">
        <f>Clasificacion!#REF!</f>
        <v>#REF!</v>
      </c>
      <c r="C25" s="20" t="e">
        <f>Clasificacion!#REF!</f>
        <v>#REF!</v>
      </c>
      <c r="D25" s="18" t="e">
        <f>Clasificacion!#REF!</f>
        <v>#REF!</v>
      </c>
    </row>
    <row r="26" spans="2:4" ht="20.25">
      <c r="B26" s="21" t="e">
        <f>Clasificacion!#REF!</f>
        <v>#REF!</v>
      </c>
      <c r="C26" s="20" t="e">
        <f>Clasificacion!#REF!</f>
        <v>#REF!</v>
      </c>
      <c r="D26" s="18" t="e">
        <f>Clasificacion!#REF!</f>
        <v>#REF!</v>
      </c>
    </row>
    <row r="27" spans="2:4" ht="20.25">
      <c r="B27" s="21" t="e">
        <f>Clasificacion!#REF!</f>
        <v>#REF!</v>
      </c>
      <c r="C27" s="20" t="e">
        <f>Clasificacion!#REF!</f>
        <v>#REF!</v>
      </c>
      <c r="D27" s="18" t="e">
        <f>Clasificacion!#REF!</f>
        <v>#REF!</v>
      </c>
    </row>
    <row r="28" spans="2:4" ht="20.25">
      <c r="B28" s="21" t="e">
        <f>Clasificacion!#REF!</f>
        <v>#REF!</v>
      </c>
      <c r="C28" s="20" t="e">
        <f>Clasificacion!#REF!</f>
        <v>#REF!</v>
      </c>
      <c r="D28" s="18" t="e">
        <f>Clasificacion!#REF!</f>
        <v>#REF!</v>
      </c>
    </row>
    <row r="29" spans="2:4" ht="20.25">
      <c r="B29" s="21" t="e">
        <f>Clasificacion!#REF!</f>
        <v>#REF!</v>
      </c>
      <c r="C29" s="20" t="e">
        <f>Clasificacion!#REF!</f>
        <v>#REF!</v>
      </c>
      <c r="D29" s="18" t="e">
        <f>Clasificacion!#REF!</f>
        <v>#REF!</v>
      </c>
    </row>
    <row r="30" spans="2:4" ht="20.25">
      <c r="B30" s="21" t="e">
        <f>Clasificacion!#REF!</f>
        <v>#REF!</v>
      </c>
      <c r="C30" s="20" t="e">
        <f>Clasificacion!#REF!</f>
        <v>#REF!</v>
      </c>
      <c r="D30" s="18" t="e">
        <f>Clasificacion!#REF!</f>
        <v>#REF!</v>
      </c>
    </row>
    <row r="31" spans="2:4" ht="20.25">
      <c r="B31" s="21" t="e">
        <f>Clasificacion!#REF!</f>
        <v>#REF!</v>
      </c>
      <c r="C31" s="20" t="e">
        <f>Clasificacion!#REF!</f>
        <v>#REF!</v>
      </c>
      <c r="D31" s="18" t="e">
        <f>Clasificacion!#REF!</f>
        <v>#REF!</v>
      </c>
    </row>
    <row r="32" spans="2:4" ht="20.25">
      <c r="B32" s="21" t="e">
        <f>Clasificacion!#REF!</f>
        <v>#REF!</v>
      </c>
      <c r="C32" s="20" t="e">
        <f>Clasificacion!#REF!</f>
        <v>#REF!</v>
      </c>
      <c r="D32" s="18" t="e">
        <f>Clasificacion!#REF!</f>
        <v>#REF!</v>
      </c>
    </row>
    <row r="33" spans="2:4" ht="20.25">
      <c r="B33" s="21" t="e">
        <f>Clasificacion!#REF!</f>
        <v>#REF!</v>
      </c>
      <c r="C33" s="20" t="e">
        <f>Clasificacion!#REF!</f>
        <v>#REF!</v>
      </c>
      <c r="D33" s="18" t="e">
        <f>Clasificacion!#REF!</f>
        <v>#REF!</v>
      </c>
    </row>
  </sheetData>
  <phoneticPr fontId="13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A11" sqref="A11"/>
    </sheetView>
  </sheetViews>
  <sheetFormatPr baseColWidth="10" defaultRowHeight="45"/>
  <cols>
    <col min="1" max="1" width="102.140625" style="5" bestFit="1" customWidth="1"/>
    <col min="2" max="16384" width="11.42578125" style="5"/>
  </cols>
  <sheetData>
    <row r="1" spans="1:1">
      <c r="A1" s="5" t="s">
        <v>111</v>
      </c>
    </row>
    <row r="2" spans="1:1">
      <c r="A2" s="5" t="s">
        <v>112</v>
      </c>
    </row>
    <row r="3" spans="1:1">
      <c r="A3" s="5" t="s">
        <v>113</v>
      </c>
    </row>
    <row r="4" spans="1:1">
      <c r="A4" s="5" t="s">
        <v>114</v>
      </c>
    </row>
    <row r="5" spans="1:1">
      <c r="A5" s="5" t="s">
        <v>115</v>
      </c>
    </row>
    <row r="6" spans="1:1">
      <c r="A6" s="5" t="s">
        <v>116</v>
      </c>
    </row>
    <row r="7" spans="1:1">
      <c r="A7" s="5" t="s">
        <v>117</v>
      </c>
    </row>
    <row r="8" spans="1:1">
      <c r="A8" s="5" t="s">
        <v>118</v>
      </c>
    </row>
    <row r="9" spans="1:1">
      <c r="A9" s="5" t="s">
        <v>119</v>
      </c>
    </row>
    <row r="10" spans="1:1">
      <c r="A10" s="5" t="s">
        <v>120</v>
      </c>
    </row>
    <row r="11" spans="1:1">
      <c r="A11" s="5" t="s">
        <v>121</v>
      </c>
    </row>
    <row r="12" spans="1:1">
      <c r="A12" s="5" t="s">
        <v>122</v>
      </c>
    </row>
    <row r="13" spans="1:1">
      <c r="A13" s="5" t="s">
        <v>123</v>
      </c>
    </row>
    <row r="14" spans="1:1">
      <c r="A14" s="5" t="s">
        <v>124</v>
      </c>
    </row>
    <row r="15" spans="1:1">
      <c r="A15" s="5" t="s">
        <v>125</v>
      </c>
    </row>
    <row r="16" spans="1:1">
      <c r="A16" s="5" t="s">
        <v>126</v>
      </c>
    </row>
    <row r="17" spans="1:1">
      <c r="A17" s="5" t="s">
        <v>127</v>
      </c>
    </row>
    <row r="18" spans="1:1">
      <c r="A18" s="5" t="s">
        <v>128</v>
      </c>
    </row>
    <row r="19" spans="1:1">
      <c r="A19" s="5" t="s">
        <v>129</v>
      </c>
    </row>
    <row r="20" spans="1:1">
      <c r="A20" s="5" t="s">
        <v>130</v>
      </c>
    </row>
    <row r="21" spans="1:1">
      <c r="A21" s="5" t="s">
        <v>131</v>
      </c>
    </row>
    <row r="22" spans="1:1">
      <c r="A22" s="5" t="s">
        <v>132</v>
      </c>
    </row>
    <row r="23" spans="1:1">
      <c r="A23" s="5" t="s">
        <v>133</v>
      </c>
    </row>
    <row r="24" spans="1:1">
      <c r="A24" s="5" t="s">
        <v>134</v>
      </c>
    </row>
    <row r="25" spans="1:1">
      <c r="A25" s="5" t="s">
        <v>135</v>
      </c>
    </row>
    <row r="26" spans="1:1">
      <c r="A26" s="5" t="s">
        <v>136</v>
      </c>
    </row>
    <row r="27" spans="1:1">
      <c r="A27" s="5" t="s">
        <v>137</v>
      </c>
    </row>
    <row r="28" spans="1:1">
      <c r="A28" s="5" t="s">
        <v>138</v>
      </c>
    </row>
    <row r="29" spans="1:1">
      <c r="A29" s="5" t="s">
        <v>139</v>
      </c>
    </row>
    <row r="30" spans="1:1">
      <c r="A30" s="5" t="s">
        <v>140</v>
      </c>
    </row>
    <row r="31" spans="1:1">
      <c r="A31" s="5" t="s">
        <v>141</v>
      </c>
    </row>
    <row r="32" spans="1:1">
      <c r="A32" s="5" t="s">
        <v>142</v>
      </c>
    </row>
  </sheetData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E704710-0423-4034-9150-64EAEC16F4DC}"/>
</file>

<file path=customXml/itemProps2.xml><?xml version="1.0" encoding="utf-8"?>
<ds:datastoreItem xmlns:ds="http://schemas.openxmlformats.org/officeDocument/2006/customXml" ds:itemID="{67EB2912-1C04-4642-8F8D-A904C2F23B3F}"/>
</file>

<file path=customXml/itemProps3.xml><?xml version="1.0" encoding="utf-8"?>
<ds:datastoreItem xmlns:ds="http://schemas.openxmlformats.org/officeDocument/2006/customXml" ds:itemID="{37EE67D3-2F2D-4C46-8B5B-758EFE0AC6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Masculino</vt:lpstr>
      <vt:lpstr>Femenino</vt:lpstr>
      <vt:lpstr>Clasificacion</vt:lpstr>
      <vt:lpstr>Lista  clasificacion</vt:lpstr>
      <vt:lpstr>Universidades</vt:lpstr>
      <vt:lpstr>Clasificacion!Área_de_impresión</vt:lpstr>
      <vt:lpstr>Masculino!Área_de_impresión</vt:lpstr>
    </vt:vector>
  </TitlesOfParts>
  <Company>R.F.E.G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</dc:creator>
  <cp:lastModifiedBy>joliva</cp:lastModifiedBy>
  <cp:lastPrinted>2010-04-09T08:23:53Z</cp:lastPrinted>
  <dcterms:created xsi:type="dcterms:W3CDTF">2003-04-26T08:34:02Z</dcterms:created>
  <dcterms:modified xsi:type="dcterms:W3CDTF">2010-04-15T10:22:15Z</dcterms:modified>
</cp:coreProperties>
</file>