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795" windowHeight="8445"/>
  </bookViews>
  <sheets>
    <sheet name="CALATAYUD" sheetId="1" r:id="rId1"/>
    <sheet name="FERT. GREENS" sheetId="2" r:id="rId2"/>
  </sheets>
  <calcPr calcId="124519"/>
</workbook>
</file>

<file path=xl/calcChain.xml><?xml version="1.0" encoding="utf-8"?>
<calcChain xmlns="http://schemas.openxmlformats.org/spreadsheetml/2006/main">
  <c r="W55" i="2"/>
  <c r="V55"/>
  <c r="U55"/>
  <c r="Q55"/>
  <c r="P54"/>
  <c r="T54" s="1"/>
  <c r="O54"/>
  <c r="S54" s="1"/>
  <c r="N54"/>
  <c r="R54" s="1"/>
  <c r="P53"/>
  <c r="T53" s="1"/>
  <c r="O53"/>
  <c r="S53" s="1"/>
  <c r="N53"/>
  <c r="R53" s="1"/>
  <c r="P52"/>
  <c r="T52" s="1"/>
  <c r="O52"/>
  <c r="S52" s="1"/>
  <c r="N52"/>
  <c r="R52" s="1"/>
  <c r="P51"/>
  <c r="T51" s="1"/>
  <c r="O51"/>
  <c r="S51" s="1"/>
  <c r="N51"/>
  <c r="R51" s="1"/>
  <c r="S50"/>
  <c r="P50"/>
  <c r="T50" s="1"/>
  <c r="O50"/>
  <c r="N50"/>
  <c r="R50" s="1"/>
  <c r="P49"/>
  <c r="T49" s="1"/>
  <c r="O49"/>
  <c r="S49" s="1"/>
  <c r="N49"/>
  <c r="R49" s="1"/>
  <c r="S48"/>
  <c r="P48"/>
  <c r="T48" s="1"/>
  <c r="O48"/>
  <c r="N48"/>
  <c r="R48" s="1"/>
  <c r="P47"/>
  <c r="T47" s="1"/>
  <c r="O47"/>
  <c r="S47" s="1"/>
  <c r="N47"/>
  <c r="R47" s="1"/>
  <c r="P46"/>
  <c r="T46" s="1"/>
  <c r="O46"/>
  <c r="S46" s="1"/>
  <c r="N46"/>
  <c r="R46" s="1"/>
  <c r="S45"/>
  <c r="P45"/>
  <c r="T45" s="1"/>
  <c r="O45"/>
  <c r="N45"/>
  <c r="R45" s="1"/>
  <c r="P44"/>
  <c r="T44" s="1"/>
  <c r="O44"/>
  <c r="S44" s="1"/>
  <c r="N44"/>
  <c r="R44" s="1"/>
  <c r="P43"/>
  <c r="T43" s="1"/>
  <c r="O43"/>
  <c r="S43" s="1"/>
  <c r="N43"/>
  <c r="R43" s="1"/>
  <c r="P42"/>
  <c r="T42" s="1"/>
  <c r="O42"/>
  <c r="S42" s="1"/>
  <c r="N42"/>
  <c r="R42" s="1"/>
  <c r="P41"/>
  <c r="T41" s="1"/>
  <c r="O41"/>
  <c r="S41" s="1"/>
  <c r="N41"/>
  <c r="R41" s="1"/>
  <c r="S40"/>
  <c r="P40"/>
  <c r="T40" s="1"/>
  <c r="O40"/>
  <c r="N40"/>
  <c r="R40" s="1"/>
  <c r="S39"/>
  <c r="P39"/>
  <c r="T39" s="1"/>
  <c r="O39"/>
  <c r="N39"/>
  <c r="R39" s="1"/>
  <c r="P38"/>
  <c r="T38" s="1"/>
  <c r="O38"/>
  <c r="S38" s="1"/>
  <c r="N38"/>
  <c r="R38" s="1"/>
  <c r="P37"/>
  <c r="T37" s="1"/>
  <c r="O37"/>
  <c r="S37" s="1"/>
  <c r="N37"/>
  <c r="R37" s="1"/>
  <c r="P36"/>
  <c r="T36" s="1"/>
  <c r="O36"/>
  <c r="S36" s="1"/>
  <c r="N36"/>
  <c r="R36" s="1"/>
  <c r="P35"/>
  <c r="T35" s="1"/>
  <c r="O35"/>
  <c r="S35" s="1"/>
  <c r="N35"/>
  <c r="R35" s="1"/>
  <c r="P34"/>
  <c r="T34" s="1"/>
  <c r="O34"/>
  <c r="S34" s="1"/>
  <c r="N34"/>
  <c r="R34" s="1"/>
  <c r="S33"/>
  <c r="P33"/>
  <c r="T33" s="1"/>
  <c r="O33"/>
  <c r="N33"/>
  <c r="R33" s="1"/>
  <c r="P32"/>
  <c r="T32" s="1"/>
  <c r="O32"/>
  <c r="S32" s="1"/>
  <c r="N32"/>
  <c r="R32" s="1"/>
  <c r="S31"/>
  <c r="P31"/>
  <c r="T31" s="1"/>
  <c r="O31"/>
  <c r="N31"/>
  <c r="R31" s="1"/>
  <c r="P30"/>
  <c r="T30" s="1"/>
  <c r="O30"/>
  <c r="S30" s="1"/>
  <c r="N30"/>
  <c r="R30" s="1"/>
  <c r="S29"/>
  <c r="P29"/>
  <c r="T29" s="1"/>
  <c r="O29"/>
  <c r="N29"/>
  <c r="R29" s="1"/>
  <c r="S28"/>
  <c r="P28"/>
  <c r="T28" s="1"/>
  <c r="O28"/>
  <c r="N28"/>
  <c r="R28" s="1"/>
  <c r="P27"/>
  <c r="T27" s="1"/>
  <c r="O27"/>
  <c r="S27" s="1"/>
  <c r="N27"/>
  <c r="R27" s="1"/>
  <c r="S26"/>
  <c r="P26"/>
  <c r="T26" s="1"/>
  <c r="O26"/>
  <c r="N26"/>
  <c r="R26" s="1"/>
  <c r="P25"/>
  <c r="T25" s="1"/>
  <c r="O25"/>
  <c r="S25" s="1"/>
  <c r="N25"/>
  <c r="R25" s="1"/>
  <c r="S24"/>
  <c r="P24"/>
  <c r="T24" s="1"/>
  <c r="O24"/>
  <c r="N24"/>
  <c r="R24" s="1"/>
  <c r="S23"/>
  <c r="P23"/>
  <c r="T23" s="1"/>
  <c r="O23"/>
  <c r="N23"/>
  <c r="R23" s="1"/>
  <c r="S22"/>
  <c r="P22"/>
  <c r="T22" s="1"/>
  <c r="O22"/>
  <c r="N22"/>
  <c r="R22" s="1"/>
  <c r="P21"/>
  <c r="T21" s="1"/>
  <c r="O21"/>
  <c r="S21" s="1"/>
  <c r="N21"/>
  <c r="R21" s="1"/>
  <c r="S20"/>
  <c r="P20"/>
  <c r="T20" s="1"/>
  <c r="O20"/>
  <c r="N20"/>
  <c r="R20" s="1"/>
  <c r="S19"/>
  <c r="P19"/>
  <c r="T19" s="1"/>
  <c r="O19"/>
  <c r="N19"/>
  <c r="R19" s="1"/>
  <c r="P18"/>
  <c r="T18" s="1"/>
  <c r="O18"/>
  <c r="S18" s="1"/>
  <c r="N18"/>
  <c r="R18" s="1"/>
  <c r="P17"/>
  <c r="T17" s="1"/>
  <c r="O17"/>
  <c r="S17" s="1"/>
  <c r="N17"/>
  <c r="R17" s="1"/>
  <c r="P16"/>
  <c r="T16" s="1"/>
  <c r="O16"/>
  <c r="S16" s="1"/>
  <c r="N16"/>
  <c r="R16" s="1"/>
  <c r="P15"/>
  <c r="T15" s="1"/>
  <c r="O15"/>
  <c r="S15" s="1"/>
  <c r="N15"/>
  <c r="R15" s="1"/>
  <c r="S14"/>
  <c r="P14"/>
  <c r="T14" s="1"/>
  <c r="O14"/>
  <c r="N14"/>
  <c r="R14" s="1"/>
  <c r="S13"/>
  <c r="P13"/>
  <c r="T13" s="1"/>
  <c r="O13"/>
  <c r="N13"/>
  <c r="R13" s="1"/>
  <c r="Z9" s="1"/>
  <c r="T12"/>
  <c r="R12"/>
  <c r="P12"/>
  <c r="O12"/>
  <c r="S12" s="1"/>
  <c r="N12"/>
  <c r="P11"/>
  <c r="T11" s="1"/>
  <c r="O11"/>
  <c r="S11" s="1"/>
  <c r="N11"/>
  <c r="R11" s="1"/>
  <c r="P10"/>
  <c r="T10" s="1"/>
  <c r="O10"/>
  <c r="S10" s="1"/>
  <c r="N10"/>
  <c r="R10" s="1"/>
  <c r="P9"/>
  <c r="T9" s="1"/>
  <c r="O9"/>
  <c r="S9" s="1"/>
  <c r="N9"/>
  <c r="R9" s="1"/>
  <c r="P8"/>
  <c r="T8" s="1"/>
  <c r="O8"/>
  <c r="S8" s="1"/>
  <c r="N8"/>
  <c r="R8" s="1"/>
  <c r="P7"/>
  <c r="T7" s="1"/>
  <c r="O7"/>
  <c r="S7" s="1"/>
  <c r="N7"/>
  <c r="R7" s="1"/>
  <c r="P6"/>
  <c r="T6" s="1"/>
  <c r="O6"/>
  <c r="S6" s="1"/>
  <c r="N6"/>
  <c r="R5"/>
  <c r="P5"/>
  <c r="T5" s="1"/>
  <c r="O5"/>
  <c r="S5" s="1"/>
  <c r="T4"/>
  <c r="R4"/>
  <c r="P4"/>
  <c r="O4"/>
  <c r="S4" s="1"/>
  <c r="R3"/>
  <c r="P3"/>
  <c r="O3"/>
  <c r="O55" s="1"/>
  <c r="AB9" l="1"/>
  <c r="AA11"/>
  <c r="N55"/>
  <c r="Z11"/>
  <c r="AB11"/>
  <c r="AB10"/>
  <c r="Z10"/>
  <c r="AA9"/>
  <c r="P55"/>
  <c r="S3"/>
  <c r="AA8" s="1"/>
  <c r="AA10"/>
  <c r="Z8"/>
  <c r="T3"/>
  <c r="R6"/>
  <c r="R55" s="1"/>
  <c r="Z12" l="1"/>
  <c r="S55"/>
  <c r="AA12"/>
  <c r="T55"/>
  <c r="AB8"/>
  <c r="AB12" s="1"/>
</calcChain>
</file>

<file path=xl/comments1.xml><?xml version="1.0" encoding="utf-8"?>
<comments xmlns="http://schemas.openxmlformats.org/spreadsheetml/2006/main">
  <authors>
    <author xml:space="preserve"> </author>
  </authors>
  <commentList>
    <comment ref="T26" authorId="0">
      <text>
        <r>
          <rPr>
            <b/>
            <sz val="8"/>
            <color indexed="81"/>
            <rFont val="Tahoma"/>
            <family val="2"/>
          </rPr>
          <t xml:space="preserve"> : Sólo se abonará del 10 al 18</t>
        </r>
      </text>
    </comment>
  </commentList>
</comments>
</file>

<file path=xl/sharedStrings.xml><?xml version="1.0" encoding="utf-8"?>
<sst xmlns="http://schemas.openxmlformats.org/spreadsheetml/2006/main" count="423" uniqueCount="149">
  <si>
    <t>ZONA</t>
  </si>
  <si>
    <t>GREENS</t>
  </si>
  <si>
    <t>FAIRWAYS Y ROUGH</t>
  </si>
  <si>
    <t>TEES</t>
  </si>
  <si>
    <t>MES</t>
  </si>
  <si>
    <t>Semana</t>
  </si>
  <si>
    <t>FERT</t>
  </si>
  <si>
    <t>FUNG</t>
  </si>
  <si>
    <t>HERB</t>
  </si>
  <si>
    <t>INSEC</t>
  </si>
  <si>
    <t>VERT</t>
  </si>
  <si>
    <t>PINC</t>
  </si>
  <si>
    <t>REC</t>
  </si>
  <si>
    <t>PGR</t>
  </si>
  <si>
    <t>HUMECT</t>
  </si>
  <si>
    <t>Resiembra</t>
  </si>
  <si>
    <t>PINCH</t>
  </si>
  <si>
    <t>KG N/Ha</t>
  </si>
  <si>
    <t>KG P2O5/Ha</t>
  </si>
  <si>
    <t>KG K2O/Ha</t>
  </si>
  <si>
    <t>Dosis</t>
  </si>
  <si>
    <t>L/Ha</t>
  </si>
  <si>
    <t>Prof</t>
  </si>
  <si>
    <t>PULG</t>
  </si>
  <si>
    <t>L/m2</t>
  </si>
  <si>
    <t>Kg/Ha</t>
  </si>
  <si>
    <t>mm</t>
  </si>
  <si>
    <t>l/m2</t>
  </si>
  <si>
    <t>ENE</t>
  </si>
  <si>
    <t>Spoon feeding P + Fe + Micro</t>
  </si>
  <si>
    <t>25 + 4 kg/ha</t>
  </si>
  <si>
    <t>FEB</t>
  </si>
  <si>
    <t>MAR</t>
  </si>
  <si>
    <r>
      <t>15 gr/m</t>
    </r>
    <r>
      <rPr>
        <b/>
        <vertAlign val="superscript"/>
        <sz val="11"/>
        <color indexed="8"/>
        <rFont val="Arial"/>
        <family val="2"/>
      </rPr>
      <t>2</t>
    </r>
  </si>
  <si>
    <r>
      <t>20 gr/m</t>
    </r>
    <r>
      <rPr>
        <b/>
        <vertAlign val="superscript"/>
        <sz val="11"/>
        <color indexed="8"/>
        <rFont val="Arial"/>
        <family val="2"/>
      </rPr>
      <t>2</t>
    </r>
  </si>
  <si>
    <t>X</t>
  </si>
  <si>
    <t>ABR</t>
  </si>
  <si>
    <t xml:space="preserve">  doble -1.5</t>
  </si>
  <si>
    <t>Hue 16mm</t>
  </si>
  <si>
    <t>simple -1.5</t>
  </si>
  <si>
    <t>Micro rece</t>
  </si>
  <si>
    <t>MAY</t>
  </si>
  <si>
    <t>33 + 4 kg/ha</t>
  </si>
  <si>
    <t>hakaphos naranja         + Micro</t>
  </si>
  <si>
    <t>JUN</t>
  </si>
  <si>
    <t>Macizo</t>
  </si>
  <si>
    <t>JUL</t>
  </si>
  <si>
    <t>hakaphos naranja</t>
  </si>
  <si>
    <t>33 kg/ha</t>
  </si>
  <si>
    <t>AGO</t>
  </si>
  <si>
    <r>
      <t>10 gr/m</t>
    </r>
    <r>
      <rPr>
        <b/>
        <vertAlign val="superscript"/>
        <sz val="11"/>
        <color indexed="8"/>
        <rFont val="Arial"/>
        <family val="2"/>
      </rPr>
      <t>2</t>
    </r>
  </si>
  <si>
    <t>SEP</t>
  </si>
  <si>
    <t>doble -1.5</t>
  </si>
  <si>
    <t>OCT</t>
  </si>
  <si>
    <t>3 l/ha</t>
  </si>
  <si>
    <t>NOV</t>
  </si>
  <si>
    <t>DIC</t>
  </si>
  <si>
    <t>Fertilizantes  Compo floranid</t>
  </si>
  <si>
    <t>Fungicidas</t>
  </si>
  <si>
    <t>Insecticidas</t>
  </si>
  <si>
    <t>Fertilizantes complejos nitrofoska especiales</t>
  </si>
  <si>
    <t>Herbicidas</t>
  </si>
  <si>
    <t>Hakaphos naranja</t>
  </si>
  <si>
    <t>Azoxstrobin</t>
  </si>
  <si>
    <t>Notas</t>
  </si>
  <si>
    <t>Clortalonil</t>
  </si>
  <si>
    <t>Pendimentalina</t>
  </si>
  <si>
    <t>La dosis y frecuencia del humectante dependerá del producto seleccionado</t>
  </si>
  <si>
    <t>Propiconazol</t>
  </si>
  <si>
    <t>Glifosato</t>
  </si>
  <si>
    <t xml:space="preserve"> </t>
  </si>
  <si>
    <r>
      <t>20 gr/m</t>
    </r>
    <r>
      <rPr>
        <b/>
        <vertAlign val="superscript"/>
        <sz val="11"/>
        <rFont val="Arial"/>
        <family val="2"/>
      </rPr>
      <t>2</t>
    </r>
  </si>
  <si>
    <t>Clorpirifos</t>
  </si>
  <si>
    <t>2 -- 8</t>
  </si>
  <si>
    <t>9 -- 15</t>
  </si>
  <si>
    <t>16 -- 22</t>
  </si>
  <si>
    <t>23 -- 29</t>
  </si>
  <si>
    <t>30 -- 5</t>
  </si>
  <si>
    <t>6 -- 12</t>
  </si>
  <si>
    <t>13 -- 19</t>
  </si>
  <si>
    <t>20 -- 26</t>
  </si>
  <si>
    <t>27 -- 4</t>
  </si>
  <si>
    <t>5 -- 11</t>
  </si>
  <si>
    <t>12 -- 18</t>
  </si>
  <si>
    <t>19 -- 25</t>
  </si>
  <si>
    <t>26 -- 1</t>
  </si>
  <si>
    <t>30 -- 6</t>
  </si>
  <si>
    <t>7 -- 13</t>
  </si>
  <si>
    <t>14 -- 20</t>
  </si>
  <si>
    <t>21 -- 27</t>
  </si>
  <si>
    <t>28 -- 3</t>
  </si>
  <si>
    <t>4 -- 10</t>
  </si>
  <si>
    <t>11 -- 17</t>
  </si>
  <si>
    <t>18 -- 24</t>
  </si>
  <si>
    <t>25 -- 1</t>
  </si>
  <si>
    <t>30--5</t>
  </si>
  <si>
    <t>6--12</t>
  </si>
  <si>
    <t>27 -- 2</t>
  </si>
  <si>
    <t>3 -- 9</t>
  </si>
  <si>
    <t>10 --16</t>
  </si>
  <si>
    <t>17 -- 23</t>
  </si>
  <si>
    <t>24 -- 30</t>
  </si>
  <si>
    <t>1 -- 7</t>
  </si>
  <si>
    <t>8 -- 14</t>
  </si>
  <si>
    <t>15 -- 21</t>
  </si>
  <si>
    <t>22 -- 28</t>
  </si>
  <si>
    <t>29 -- 4</t>
  </si>
  <si>
    <t>26 -- 2</t>
  </si>
  <si>
    <t>10 -- 16</t>
  </si>
  <si>
    <t xml:space="preserve">PROGRAMACIÓN MANTENIMIENTO 2012 AUGUSTA GOLF CALATAYUD </t>
  </si>
  <si>
    <t>SUPERFICIE</t>
  </si>
  <si>
    <t>DOSIS</t>
  </si>
  <si>
    <t>ABONO</t>
  </si>
  <si>
    <t>FORMULACION</t>
  </si>
  <si>
    <t>GRAMOS NUTR/M2</t>
  </si>
  <si>
    <t>EUROS</t>
  </si>
  <si>
    <r>
      <t>M</t>
    </r>
    <r>
      <rPr>
        <vertAlign val="superscript"/>
        <sz val="8"/>
        <rFont val="Arial"/>
        <family val="2"/>
      </rPr>
      <t>2</t>
    </r>
  </si>
  <si>
    <t>G/M2</t>
  </si>
  <si>
    <t>kg/green</t>
  </si>
  <si>
    <t>N</t>
  </si>
  <si>
    <t>P</t>
  </si>
  <si>
    <t>K</t>
  </si>
  <si>
    <t>FE</t>
  </si>
  <si>
    <t>N/m2</t>
  </si>
  <si>
    <t>P/m2</t>
  </si>
  <si>
    <t>K/m2</t>
  </si>
  <si>
    <t>Fe/m2</t>
  </si>
  <si>
    <t>lb N/M</t>
  </si>
  <si>
    <t>lb P/M</t>
  </si>
  <si>
    <t>lb K/M</t>
  </si>
  <si>
    <t>lb Fe/M</t>
  </si>
  <si>
    <t>Precio/Kg</t>
  </si>
  <si>
    <t xml:space="preserve">Coste </t>
  </si>
  <si>
    <t>TRIMESTRES</t>
  </si>
  <si>
    <t>DIC-EN-FEB</t>
  </si>
  <si>
    <t>MZ-AB-MY</t>
  </si>
  <si>
    <r>
      <t>15 gr/m</t>
    </r>
    <r>
      <rPr>
        <b/>
        <vertAlign val="superscript"/>
        <sz val="8"/>
        <color indexed="8"/>
        <rFont val="Arial"/>
        <family val="2"/>
      </rPr>
      <t>2</t>
    </r>
  </si>
  <si>
    <t>JN-JL-AG</t>
  </si>
  <si>
    <t>SEP-OCT-NOV</t>
  </si>
  <si>
    <t>TOTAL</t>
  </si>
  <si>
    <r>
      <t>20 gr/m</t>
    </r>
    <r>
      <rPr>
        <b/>
        <vertAlign val="superscript"/>
        <sz val="8"/>
        <rFont val="Arial"/>
        <family val="2"/>
      </rPr>
      <t>2</t>
    </r>
  </si>
  <si>
    <r>
      <t>20 gr/m</t>
    </r>
    <r>
      <rPr>
        <b/>
        <vertAlign val="superscript"/>
        <sz val="8"/>
        <color indexed="8"/>
        <rFont val="Arial"/>
        <family val="2"/>
      </rPr>
      <t>2</t>
    </r>
  </si>
  <si>
    <t>18-24-5</t>
  </si>
  <si>
    <t>20-0-18(+2)</t>
  </si>
  <si>
    <t>. 12-6-24</t>
  </si>
  <si>
    <t>12-12-17 (+2)</t>
  </si>
  <si>
    <t>15-5-20 (+2)</t>
  </si>
  <si>
    <t>13-0-46</t>
  </si>
  <si>
    <t>Herbicida hoja ancha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</si>
</sst>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39">
    <font>
      <sz val="10"/>
      <name val="Arial"/>
      <family val="2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perscript"/>
      <sz val="11"/>
      <color indexed="8"/>
      <name val="Arial"/>
      <family val="2"/>
    </font>
    <font>
      <b/>
      <sz val="10"/>
      <color indexed="8"/>
      <name val="Calibri"/>
      <family val="2"/>
    </font>
    <font>
      <b/>
      <vertAlign val="superscript"/>
      <sz val="11"/>
      <name val="Arial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9"/>
      <color indexed="8"/>
      <name val="Calibri"/>
      <family val="2"/>
    </font>
    <font>
      <b/>
      <u/>
      <sz val="12"/>
      <color indexed="8"/>
      <name val="Arial"/>
      <family val="2"/>
    </font>
    <font>
      <u/>
      <sz val="12"/>
      <color indexed="8"/>
      <name val="Arial"/>
      <family val="2"/>
    </font>
    <font>
      <b/>
      <u/>
      <sz val="12"/>
      <name val="Arial"/>
      <family val="2"/>
    </font>
    <font>
      <b/>
      <u/>
      <sz val="11"/>
      <color indexed="8"/>
      <name val="Arial"/>
      <family val="2"/>
    </font>
    <font>
      <b/>
      <sz val="10"/>
      <name val="Arial"/>
      <family val="2"/>
    </font>
    <font>
      <b/>
      <sz val="16"/>
      <color indexed="8"/>
      <name val="Arial"/>
      <family val="2"/>
    </font>
    <font>
      <b/>
      <sz val="8"/>
      <color indexed="81"/>
      <name val="Tahoma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indexed="8"/>
      <name val="Arial"/>
      <family val="2"/>
    </font>
    <font>
      <b/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450666829432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6" fillId="0" borderId="26" xfId="0" applyFont="1" applyBorder="1"/>
    <xf numFmtId="16" fontId="4" fillId="0" borderId="27" xfId="0" applyNumberFormat="1" applyFont="1" applyBorder="1"/>
    <xf numFmtId="0" fontId="13" fillId="0" borderId="28" xfId="0" applyFont="1" applyFill="1" applyBorder="1" applyAlignment="1">
      <alignment horizontal="left"/>
    </xf>
    <xf numFmtId="0" fontId="4" fillId="0" borderId="29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4" fillId="0" borderId="27" xfId="0" applyFont="1" applyBorder="1"/>
    <xf numFmtId="0" fontId="0" fillId="0" borderId="28" xfId="0" applyBorder="1"/>
    <xf numFmtId="0" fontId="16" fillId="0" borderId="0" xfId="0" applyFont="1"/>
    <xf numFmtId="0" fontId="6" fillId="0" borderId="33" xfId="0" applyFont="1" applyBorder="1"/>
    <xf numFmtId="0" fontId="4" fillId="0" borderId="34" xfId="0" applyFont="1" applyBorder="1"/>
    <xf numFmtId="0" fontId="4" fillId="0" borderId="28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4" fillId="0" borderId="32" xfId="0" applyFont="1" applyBorder="1"/>
    <xf numFmtId="0" fontId="6" fillId="0" borderId="30" xfId="0" applyFont="1" applyBorder="1" applyAlignment="1">
      <alignment horizontal="center"/>
    </xf>
    <xf numFmtId="0" fontId="8" fillId="0" borderId="28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6" fillId="6" borderId="27" xfId="0" applyFont="1" applyFill="1" applyBorder="1" applyAlignment="1">
      <alignment horizontal="center"/>
    </xf>
    <xf numFmtId="0" fontId="0" fillId="0" borderId="31" xfId="0" applyBorder="1"/>
    <xf numFmtId="0" fontId="6" fillId="0" borderId="29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6" fillId="7" borderId="28" xfId="0" applyFont="1" applyFill="1" applyBorder="1" applyAlignment="1">
      <alignment horizontal="center"/>
    </xf>
    <xf numFmtId="0" fontId="6" fillId="7" borderId="29" xfId="0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3" fillId="8" borderId="28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4" fillId="0" borderId="28" xfId="0" applyFont="1" applyFill="1" applyBorder="1"/>
    <xf numFmtId="0" fontId="4" fillId="0" borderId="29" xfId="0" applyFont="1" applyFill="1" applyBorder="1"/>
    <xf numFmtId="0" fontId="6" fillId="0" borderId="30" xfId="0" applyFont="1" applyBorder="1"/>
    <xf numFmtId="0" fontId="4" fillId="0" borderId="30" xfId="0" applyFont="1" applyFill="1" applyBorder="1"/>
    <xf numFmtId="0" fontId="6" fillId="0" borderId="32" xfId="0" applyFont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3" fillId="0" borderId="37" xfId="0" applyFont="1" applyBorder="1" applyAlignment="1">
      <alignment horizontal="right"/>
    </xf>
    <xf numFmtId="12" fontId="6" fillId="0" borderId="31" xfId="0" applyNumberFormat="1" applyFont="1" applyFill="1" applyBorder="1" applyAlignment="1">
      <alignment horizontal="center"/>
    </xf>
    <xf numFmtId="0" fontId="0" fillId="0" borderId="37" xfId="0" applyBorder="1"/>
    <xf numFmtId="0" fontId="13" fillId="9" borderId="28" xfId="0" applyFont="1" applyFill="1" applyBorder="1" applyAlignment="1">
      <alignment horizontal="left"/>
    </xf>
    <xf numFmtId="0" fontId="4" fillId="9" borderId="29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10" borderId="27" xfId="0" applyFont="1" applyFill="1" applyBorder="1" applyAlignment="1">
      <alignment horizontal="center"/>
    </xf>
    <xf numFmtId="0" fontId="15" fillId="0" borderId="31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6" fillId="11" borderId="28" xfId="0" applyFont="1" applyFill="1" applyBorder="1" applyAlignment="1">
      <alignment horizontal="left"/>
    </xf>
    <xf numFmtId="0" fontId="13" fillId="11" borderId="29" xfId="0" applyFont="1" applyFill="1" applyBorder="1" applyAlignment="1">
      <alignment horizontal="left"/>
    </xf>
    <xf numFmtId="0" fontId="13" fillId="0" borderId="29" xfId="0" applyFont="1" applyFill="1" applyBorder="1" applyAlignment="1">
      <alignment horizontal="left"/>
    </xf>
    <xf numFmtId="0" fontId="6" fillId="5" borderId="27" xfId="0" applyFont="1" applyFill="1" applyBorder="1" applyAlignment="1">
      <alignment horizontal="center"/>
    </xf>
    <xf numFmtId="0" fontId="6" fillId="5" borderId="29" xfId="0" applyFont="1" applyFill="1" applyBorder="1" applyAlignment="1">
      <alignment horizontal="center"/>
    </xf>
    <xf numFmtId="0" fontId="6" fillId="11" borderId="38" xfId="0" applyFont="1" applyFill="1" applyBorder="1" applyAlignment="1">
      <alignment horizontal="left"/>
    </xf>
    <xf numFmtId="0" fontId="13" fillId="11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9" fillId="0" borderId="31" xfId="0" applyFont="1" applyFill="1" applyBorder="1" applyAlignment="1">
      <alignment horizontal="center"/>
    </xf>
    <xf numFmtId="0" fontId="13" fillId="7" borderId="28" xfId="0" applyFont="1" applyFill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6" fillId="12" borderId="29" xfId="0" applyFont="1" applyFill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0" fillId="0" borderId="0" xfId="0" applyFill="1"/>
    <xf numFmtId="0" fontId="23" fillId="0" borderId="0" xfId="0" applyFont="1"/>
    <xf numFmtId="0" fontId="6" fillId="13" borderId="29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28" xfId="0" applyFont="1" applyBorder="1" applyAlignment="1">
      <alignment horizontal="center"/>
    </xf>
    <xf numFmtId="0" fontId="10" fillId="0" borderId="30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13" fillId="0" borderId="0" xfId="0" applyFont="1" applyFill="1"/>
    <xf numFmtId="0" fontId="24" fillId="0" borderId="0" xfId="0" applyFont="1" applyFill="1" applyAlignment="1">
      <alignment horizontal="left"/>
    </xf>
    <xf numFmtId="0" fontId="25" fillId="0" borderId="0" xfId="0" applyFont="1"/>
    <xf numFmtId="0" fontId="24" fillId="0" borderId="0" xfId="0" applyFont="1" applyFill="1" applyAlignment="1">
      <alignment horizontal="center"/>
    </xf>
    <xf numFmtId="0" fontId="26" fillId="0" borderId="0" xfId="0" applyFont="1" applyFill="1"/>
    <xf numFmtId="0" fontId="6" fillId="0" borderId="0" xfId="0" applyFont="1" applyAlignment="1">
      <alignment horizontal="center"/>
    </xf>
    <xf numFmtId="0" fontId="24" fillId="0" borderId="0" xfId="0" applyFont="1"/>
    <xf numFmtId="0" fontId="27" fillId="0" borderId="0" xfId="0" applyFont="1"/>
    <xf numFmtId="0" fontId="6" fillId="11" borderId="0" xfId="0" applyFont="1" applyFill="1"/>
    <xf numFmtId="0" fontId="4" fillId="6" borderId="0" xfId="0" applyFont="1" applyFill="1"/>
    <xf numFmtId="0" fontId="4" fillId="0" borderId="0" xfId="0" applyFont="1" applyAlignment="1">
      <alignment horizontal="left"/>
    </xf>
    <xf numFmtId="0" fontId="4" fillId="4" borderId="0" xfId="0" applyFont="1" applyFill="1" applyAlignment="1">
      <alignment horizontal="left"/>
    </xf>
    <xf numFmtId="0" fontId="6" fillId="7" borderId="0" xfId="0" applyFont="1" applyFill="1"/>
    <xf numFmtId="0" fontId="13" fillId="7" borderId="0" xfId="0" applyFont="1" applyFill="1"/>
    <xf numFmtId="0" fontId="28" fillId="0" borderId="0" xfId="0" applyFont="1" applyFill="1"/>
    <xf numFmtId="0" fontId="4" fillId="13" borderId="0" xfId="0" applyFont="1" applyFill="1"/>
    <xf numFmtId="0" fontId="4" fillId="0" borderId="14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29" fillId="0" borderId="39" xfId="0" applyFont="1" applyBorder="1" applyAlignment="1">
      <alignment horizontal="center"/>
    </xf>
    <xf numFmtId="0" fontId="0" fillId="0" borderId="13" xfId="0" applyBorder="1"/>
    <xf numFmtId="0" fontId="0" fillId="10" borderId="0" xfId="0" applyFill="1"/>
    <xf numFmtId="0" fontId="0" fillId="0" borderId="0" xfId="0" applyAlignment="1">
      <alignment horizontal="center"/>
    </xf>
    <xf numFmtId="0" fontId="13" fillId="5" borderId="0" xfId="0" applyFont="1" applyFill="1"/>
    <xf numFmtId="0" fontId="0" fillId="14" borderId="0" xfId="0" applyFill="1"/>
    <xf numFmtId="0" fontId="6" fillId="0" borderId="4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41" xfId="0" applyBorder="1"/>
    <xf numFmtId="0" fontId="0" fillId="3" borderId="0" xfId="0" applyFill="1"/>
    <xf numFmtId="0" fontId="13" fillId="12" borderId="0" xfId="0" applyFont="1" applyFill="1"/>
    <xf numFmtId="0" fontId="0" fillId="12" borderId="0" xfId="0" applyFill="1"/>
    <xf numFmtId="0" fontId="0" fillId="15" borderId="0" xfId="0" applyFill="1"/>
    <xf numFmtId="0" fontId="14" fillId="0" borderId="4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3" fillId="8" borderId="0" xfId="0" applyFont="1" applyFill="1"/>
    <xf numFmtId="0" fontId="31" fillId="4" borderId="0" xfId="0" applyFont="1" applyFill="1" applyAlignment="1">
      <alignment horizontal="center"/>
    </xf>
    <xf numFmtId="16" fontId="4" fillId="0" borderId="32" xfId="0" applyNumberFormat="1" applyFont="1" applyBorder="1"/>
    <xf numFmtId="0" fontId="6" fillId="0" borderId="44" xfId="0" applyFont="1" applyBorder="1"/>
    <xf numFmtId="0" fontId="6" fillId="0" borderId="44" xfId="0" applyFont="1" applyFill="1" applyBorder="1"/>
    <xf numFmtId="0" fontId="6" fillId="0" borderId="45" xfId="0" applyFont="1" applyBorder="1"/>
    <xf numFmtId="16" fontId="4" fillId="0" borderId="32" xfId="0" applyNumberFormat="1" applyFont="1" applyFill="1" applyBorder="1"/>
    <xf numFmtId="0" fontId="13" fillId="0" borderId="26" xfId="0" applyFont="1" applyFill="1" applyBorder="1"/>
    <xf numFmtId="0" fontId="8" fillId="0" borderId="47" xfId="0" applyFont="1" applyFill="1" applyBorder="1" applyAlignment="1">
      <alignment horizontal="center"/>
    </xf>
    <xf numFmtId="0" fontId="4" fillId="0" borderId="48" xfId="0" applyFont="1" applyFill="1" applyBorder="1" applyAlignment="1">
      <alignment horizontal="center"/>
    </xf>
    <xf numFmtId="0" fontId="17" fillId="0" borderId="36" xfId="0" applyFont="1" applyFill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0" fillId="0" borderId="0" xfId="0" applyBorder="1"/>
    <xf numFmtId="0" fontId="4" fillId="0" borderId="50" xfId="0" applyFont="1" applyBorder="1" applyAlignment="1">
      <alignment horizontal="center"/>
    </xf>
    <xf numFmtId="0" fontId="4" fillId="0" borderId="29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3" fillId="0" borderId="32" xfId="0" applyFont="1" applyFill="1" applyBorder="1"/>
    <xf numFmtId="0" fontId="0" fillId="0" borderId="32" xfId="0" applyBorder="1"/>
    <xf numFmtId="0" fontId="0" fillId="0" borderId="35" xfId="0" applyBorder="1"/>
    <xf numFmtId="0" fontId="4" fillId="0" borderId="32" xfId="0" applyFont="1" applyFill="1" applyBorder="1" applyAlignment="1">
      <alignment horizontal="center"/>
    </xf>
    <xf numFmtId="0" fontId="4" fillId="0" borderId="51" xfId="0" applyFont="1" applyFill="1" applyBorder="1"/>
    <xf numFmtId="0" fontId="0" fillId="0" borderId="0" xfId="0" applyFill="1" applyBorder="1"/>
    <xf numFmtId="0" fontId="0" fillId="0" borderId="27" xfId="0" applyBorder="1"/>
    <xf numFmtId="0" fontId="6" fillId="0" borderId="28" xfId="0" applyFont="1" applyFill="1" applyBorder="1" applyAlignment="1">
      <alignment horizontal="left"/>
    </xf>
    <xf numFmtId="0" fontId="15" fillId="0" borderId="4" xfId="0" applyFont="1" applyBorder="1"/>
    <xf numFmtId="0" fontId="15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2" fillId="16" borderId="31" xfId="0" applyFont="1" applyFill="1" applyBorder="1" applyAlignment="1">
      <alignment horizontal="center"/>
    </xf>
    <xf numFmtId="0" fontId="33" fillId="16" borderId="31" xfId="0" applyFont="1" applyFill="1" applyBorder="1" applyAlignment="1">
      <alignment horizontal="center"/>
    </xf>
    <xf numFmtId="0" fontId="33" fillId="0" borderId="31" xfId="0" applyFont="1" applyBorder="1" applyAlignment="1">
      <alignment horizontal="center"/>
    </xf>
    <xf numFmtId="0" fontId="33" fillId="0" borderId="31" xfId="0" applyFont="1" applyBorder="1" applyAlignment="1">
      <alignment horizontal="left"/>
    </xf>
    <xf numFmtId="2" fontId="33" fillId="0" borderId="31" xfId="0" applyNumberFormat="1" applyFont="1" applyBorder="1" applyAlignment="1">
      <alignment horizontal="center"/>
    </xf>
    <xf numFmtId="164" fontId="33" fillId="0" borderId="31" xfId="0" applyNumberFormat="1" applyFont="1" applyBorder="1" applyAlignment="1">
      <alignment horizontal="center"/>
    </xf>
    <xf numFmtId="165" fontId="33" fillId="0" borderId="31" xfId="0" applyNumberFormat="1" applyFont="1" applyBorder="1" applyAlignment="1">
      <alignment horizontal="center"/>
    </xf>
    <xf numFmtId="1" fontId="33" fillId="0" borderId="31" xfId="0" applyNumberFormat="1" applyFont="1" applyBorder="1" applyAlignment="1">
      <alignment horizontal="center"/>
    </xf>
    <xf numFmtId="0" fontId="32" fillId="0" borderId="0" xfId="0" applyFont="1"/>
    <xf numFmtId="0" fontId="12" fillId="0" borderId="12" xfId="0" applyFont="1" applyBorder="1"/>
    <xf numFmtId="0" fontId="12" fillId="0" borderId="13" xfId="0" applyFont="1" applyBorder="1" applyAlignment="1">
      <alignment horizontal="center"/>
    </xf>
    <xf numFmtId="0" fontId="33" fillId="17" borderId="31" xfId="0" applyFont="1" applyFill="1" applyBorder="1" applyAlignment="1">
      <alignment horizontal="center"/>
    </xf>
    <xf numFmtId="165" fontId="33" fillId="0" borderId="31" xfId="0" applyNumberFormat="1" applyFont="1" applyFill="1" applyBorder="1" applyAlignment="1">
      <alignment horizontal="center"/>
    </xf>
    <xf numFmtId="2" fontId="33" fillId="16" borderId="31" xfId="0" applyNumberFormat="1" applyFont="1" applyFill="1" applyBorder="1" applyAlignment="1">
      <alignment horizontal="center"/>
    </xf>
    <xf numFmtId="1" fontId="33" fillId="0" borderId="31" xfId="0" applyNumberFormat="1" applyFont="1" applyFill="1" applyBorder="1" applyAlignment="1">
      <alignment horizontal="center"/>
    </xf>
    <xf numFmtId="0" fontId="15" fillId="0" borderId="26" xfId="0" applyFont="1" applyBorder="1"/>
    <xf numFmtId="16" fontId="12" fillId="0" borderId="32" xfId="0" applyNumberFormat="1" applyFont="1" applyBorder="1"/>
    <xf numFmtId="0" fontId="15" fillId="0" borderId="28" xfId="0" applyFont="1" applyFill="1" applyBorder="1" applyAlignment="1">
      <alignment horizontal="left"/>
    </xf>
    <xf numFmtId="0" fontId="12" fillId="0" borderId="29" xfId="0" applyFont="1" applyFill="1" applyBorder="1" applyAlignment="1">
      <alignment horizontal="center"/>
    </xf>
    <xf numFmtId="0" fontId="15" fillId="0" borderId="30" xfId="0" applyFont="1" applyFill="1" applyBorder="1" applyAlignment="1">
      <alignment horizontal="center"/>
    </xf>
    <xf numFmtId="0" fontId="32" fillId="0" borderId="31" xfId="0" applyFont="1" applyBorder="1"/>
    <xf numFmtId="164" fontId="32" fillId="0" borderId="31" xfId="0" applyNumberFormat="1" applyFont="1" applyBorder="1"/>
    <xf numFmtId="0" fontId="12" fillId="0" borderId="27" xfId="0" applyFont="1" applyBorder="1"/>
    <xf numFmtId="0" fontId="32" fillId="0" borderId="28" xfId="0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/>
    </xf>
    <xf numFmtId="0" fontId="32" fillId="0" borderId="28" xfId="0" applyFont="1" applyBorder="1"/>
    <xf numFmtId="0" fontId="35" fillId="0" borderId="0" xfId="0" applyFont="1"/>
    <xf numFmtId="0" fontId="15" fillId="0" borderId="44" xfId="0" applyFont="1" applyBorder="1"/>
    <xf numFmtId="16" fontId="12" fillId="0" borderId="27" xfId="0" applyNumberFormat="1" applyFont="1" applyBorder="1"/>
    <xf numFmtId="0" fontId="12" fillId="0" borderId="32" xfId="0" applyFont="1" applyBorder="1"/>
    <xf numFmtId="0" fontId="32" fillId="0" borderId="29" xfId="0" applyFont="1" applyBorder="1"/>
    <xf numFmtId="0" fontId="32" fillId="0" borderId="30" xfId="0" applyFont="1" applyBorder="1"/>
    <xf numFmtId="0" fontId="32" fillId="0" borderId="31" xfId="0" applyFont="1" applyFill="1" applyBorder="1"/>
    <xf numFmtId="0" fontId="15" fillId="8" borderId="29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0" fontId="15" fillId="0" borderId="44" xfId="0" applyFont="1" applyFill="1" applyBorder="1"/>
    <xf numFmtId="0" fontId="15" fillId="0" borderId="45" xfId="0" applyFont="1" applyBorder="1"/>
    <xf numFmtId="16" fontId="12" fillId="0" borderId="32" xfId="0" applyNumberFormat="1" applyFont="1" applyFill="1" applyBorder="1"/>
    <xf numFmtId="0" fontId="35" fillId="0" borderId="26" xfId="0" applyFont="1" applyFill="1" applyBorder="1"/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5" fillId="0" borderId="33" xfId="0" applyFont="1" applyBorder="1"/>
    <xf numFmtId="0" fontId="12" fillId="0" borderId="34" xfId="0" applyFont="1" applyBorder="1"/>
    <xf numFmtId="0" fontId="35" fillId="0" borderId="31" xfId="0" applyFont="1" applyBorder="1"/>
    <xf numFmtId="0" fontId="37" fillId="0" borderId="31" xfId="0" applyFont="1" applyFill="1" applyBorder="1"/>
    <xf numFmtId="164" fontId="37" fillId="0" borderId="31" xfId="0" applyNumberFormat="1" applyFont="1" applyFill="1" applyBorder="1"/>
    <xf numFmtId="0" fontId="35" fillId="0" borderId="28" xfId="0" applyFont="1" applyFill="1" applyBorder="1" applyAlignment="1">
      <alignment horizontal="left"/>
    </xf>
    <xf numFmtId="0" fontId="15" fillId="7" borderId="28" xfId="0" applyFont="1" applyFill="1" applyBorder="1" applyAlignment="1">
      <alignment horizontal="center"/>
    </xf>
    <xf numFmtId="0" fontId="15" fillId="7" borderId="29" xfId="0" applyFont="1" applyFill="1" applyBorder="1" applyAlignment="1">
      <alignment horizontal="center"/>
    </xf>
    <xf numFmtId="0" fontId="32" fillId="0" borderId="29" xfId="0" applyFont="1" applyFill="1" applyBorder="1" applyAlignment="1">
      <alignment horizontal="center"/>
    </xf>
    <xf numFmtId="0" fontId="32" fillId="0" borderId="30" xfId="0" applyFont="1" applyFill="1" applyBorder="1" applyAlignment="1">
      <alignment horizontal="center"/>
    </xf>
    <xf numFmtId="0" fontId="35" fillId="8" borderId="28" xfId="0" applyFont="1" applyFill="1" applyBorder="1" applyAlignment="1">
      <alignment horizontal="center"/>
    </xf>
    <xf numFmtId="0" fontId="35" fillId="0" borderId="0" xfId="0" applyFont="1" applyAlignment="1">
      <alignment horizontal="center" vertical="center"/>
    </xf>
    <xf numFmtId="0" fontId="35" fillId="0" borderId="28" xfId="0" applyFont="1" applyFill="1" applyBorder="1" applyAlignment="1">
      <alignment horizontal="center"/>
    </xf>
    <xf numFmtId="0" fontId="35" fillId="0" borderId="29" xfId="0" applyFont="1" applyFill="1" applyBorder="1" applyAlignment="1">
      <alignment horizontal="left"/>
    </xf>
    <xf numFmtId="0" fontId="15" fillId="11" borderId="28" xfId="0" applyFont="1" applyFill="1" applyBorder="1" applyAlignment="1">
      <alignment horizontal="left"/>
    </xf>
    <xf numFmtId="0" fontId="35" fillId="11" borderId="29" xfId="0" applyFont="1" applyFill="1" applyBorder="1" applyAlignment="1">
      <alignment horizontal="left"/>
    </xf>
    <xf numFmtId="0" fontId="15" fillId="11" borderId="38" xfId="0" applyFont="1" applyFill="1" applyBorder="1" applyAlignment="1">
      <alignment horizontal="left"/>
    </xf>
    <xf numFmtId="0" fontId="35" fillId="11" borderId="0" xfId="0" applyFont="1" applyFill="1" applyAlignment="1">
      <alignment horizontal="left"/>
    </xf>
    <xf numFmtId="0" fontId="35" fillId="0" borderId="0" xfId="0" applyFont="1" applyFill="1" applyAlignment="1">
      <alignment horizontal="left"/>
    </xf>
    <xf numFmtId="0" fontId="15" fillId="0" borderId="24" xfId="0" applyFont="1" applyFill="1" applyBorder="1" applyAlignment="1">
      <alignment horizontal="center"/>
    </xf>
    <xf numFmtId="0" fontId="35" fillId="9" borderId="28" xfId="0" applyFont="1" applyFill="1" applyBorder="1" applyAlignment="1">
      <alignment horizontal="left"/>
    </xf>
    <xf numFmtId="0" fontId="12" fillId="9" borderId="29" xfId="0" applyFont="1" applyFill="1" applyBorder="1" applyAlignment="1">
      <alignment horizontal="center"/>
    </xf>
    <xf numFmtId="0" fontId="35" fillId="7" borderId="28" xfId="0" applyFont="1" applyFill="1" applyBorder="1" applyAlignment="1">
      <alignment horizontal="center"/>
    </xf>
    <xf numFmtId="0" fontId="32" fillId="0" borderId="47" xfId="0" applyFont="1" applyFill="1" applyBorder="1" applyAlignment="1">
      <alignment horizontal="center"/>
    </xf>
    <xf numFmtId="0" fontId="12" fillId="0" borderId="48" xfId="0" applyFont="1" applyFill="1" applyBorder="1" applyAlignment="1">
      <alignment horizontal="center"/>
    </xf>
    <xf numFmtId="0" fontId="15" fillId="0" borderId="36" xfId="0" applyFont="1" applyFill="1" applyBorder="1" applyAlignment="1">
      <alignment horizontal="center"/>
    </xf>
    <xf numFmtId="0" fontId="32" fillId="0" borderId="23" xfId="0" applyFont="1" applyBorder="1"/>
    <xf numFmtId="0" fontId="32" fillId="0" borderId="24" xfId="0" applyFont="1" applyBorder="1"/>
    <xf numFmtId="0" fontId="13" fillId="18" borderId="0" xfId="0" applyFont="1" applyFill="1"/>
    <xf numFmtId="0" fontId="13" fillId="18" borderId="28" xfId="0" applyFont="1" applyFill="1" applyBorder="1" applyAlignment="1">
      <alignment horizontal="center"/>
    </xf>
    <xf numFmtId="0" fontId="6" fillId="18" borderId="29" xfId="0" applyFont="1" applyFill="1" applyBorder="1" applyAlignment="1">
      <alignment horizontal="center"/>
    </xf>
    <xf numFmtId="0" fontId="35" fillId="18" borderId="28" xfId="0" applyFont="1" applyFill="1" applyBorder="1" applyAlignment="1">
      <alignment horizontal="center"/>
    </xf>
    <xf numFmtId="0" fontId="15" fillId="18" borderId="29" xfId="0" applyFont="1" applyFill="1" applyBorder="1" applyAlignment="1">
      <alignment horizontal="center"/>
    </xf>
    <xf numFmtId="0" fontId="13" fillId="0" borderId="30" xfId="0" applyFont="1" applyBorder="1" applyAlignment="1">
      <alignment horizontal="center" vertical="center"/>
    </xf>
    <xf numFmtId="0" fontId="0" fillId="0" borderId="39" xfId="0" applyBorder="1"/>
    <xf numFmtId="0" fontId="0" fillId="0" borderId="52" xfId="0" applyBorder="1"/>
    <xf numFmtId="0" fontId="0" fillId="0" borderId="6" xfId="0" applyFill="1" applyBorder="1"/>
    <xf numFmtId="0" fontId="0" fillId="0" borderId="10" xfId="0" applyBorder="1"/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  <color rgb="FF99CC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19050</xdr:rowOff>
    </xdr:from>
    <xdr:to>
      <xdr:col>2</xdr:col>
      <xdr:colOff>676275</xdr:colOff>
      <xdr:row>5</xdr:row>
      <xdr:rowOff>152400</xdr:rowOff>
    </xdr:to>
    <xdr:pic>
      <xdr:nvPicPr>
        <xdr:cNvPr id="2" name="Imagen 2" descr="LOGO CALATAYU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725" y="19050"/>
          <a:ext cx="135255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AL67"/>
  <sheetViews>
    <sheetView tabSelected="1" zoomScale="60" zoomScaleNormal="60" workbookViewId="0">
      <pane xSplit="3" ySplit="8" topLeftCell="Q9" activePane="bottomRight" state="frozen"/>
      <selection pane="topRight" activeCell="D1" sqref="D1"/>
      <selection pane="bottomLeft" activeCell="A9" sqref="A9"/>
      <selection pane="bottomRight" activeCell="AE68" sqref="AE68"/>
    </sheetView>
  </sheetViews>
  <sheetFormatPr baseColWidth="10" defaultRowHeight="12.75"/>
  <cols>
    <col min="11" max="11" width="14.5703125" customWidth="1"/>
    <col min="12" max="12" width="13.28515625" customWidth="1"/>
    <col min="13" max="13" width="15.42578125" customWidth="1"/>
  </cols>
  <sheetData>
    <row r="4" spans="2:38" ht="45">
      <c r="Q4" s="1" t="s">
        <v>109</v>
      </c>
      <c r="R4" s="2"/>
      <c r="S4" s="3"/>
      <c r="T4" s="3"/>
      <c r="U4" s="3"/>
      <c r="V4" s="4"/>
      <c r="W4" s="3"/>
      <c r="X4" s="3"/>
      <c r="Y4" s="3"/>
    </row>
    <row r="6" spans="2:38" ht="13.5" thickBot="1"/>
    <row r="7" spans="2:38" ht="18.75" thickBot="1">
      <c r="B7" s="282" t="s">
        <v>0</v>
      </c>
      <c r="C7" s="283"/>
      <c r="D7" s="284" t="s">
        <v>1</v>
      </c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6"/>
      <c r="Q7" s="287" t="s">
        <v>2</v>
      </c>
      <c r="R7" s="288"/>
      <c r="S7" s="288"/>
      <c r="T7" s="288"/>
      <c r="U7" s="288"/>
      <c r="V7" s="288"/>
      <c r="W7" s="288"/>
      <c r="X7" s="288"/>
      <c r="Y7" s="288"/>
      <c r="Z7" s="289"/>
      <c r="AA7" s="290" t="s">
        <v>3</v>
      </c>
      <c r="AB7" s="291"/>
      <c r="AC7" s="291"/>
      <c r="AD7" s="291"/>
      <c r="AE7" s="291"/>
      <c r="AF7" s="291"/>
      <c r="AG7" s="291"/>
      <c r="AH7" s="291"/>
      <c r="AI7" s="291"/>
      <c r="AJ7" s="292"/>
      <c r="AK7" s="282" t="s">
        <v>0</v>
      </c>
      <c r="AL7" s="283"/>
    </row>
    <row r="8" spans="2:38" ht="15.75" thickBot="1">
      <c r="B8" s="5" t="s">
        <v>4</v>
      </c>
      <c r="C8" s="6" t="s">
        <v>5</v>
      </c>
      <c r="D8" s="279" t="s">
        <v>6</v>
      </c>
      <c r="E8" s="279"/>
      <c r="F8" s="279"/>
      <c r="G8" s="7"/>
      <c r="H8" s="8" t="s">
        <v>7</v>
      </c>
      <c r="I8" s="9" t="s">
        <v>8</v>
      </c>
      <c r="J8" s="10" t="s">
        <v>9</v>
      </c>
      <c r="K8" s="9" t="s">
        <v>10</v>
      </c>
      <c r="L8" s="9" t="s">
        <v>11</v>
      </c>
      <c r="M8" s="9" t="s">
        <v>12</v>
      </c>
      <c r="N8" s="9" t="s">
        <v>13</v>
      </c>
      <c r="O8" s="9" t="s">
        <v>14</v>
      </c>
      <c r="P8" s="11" t="s">
        <v>15</v>
      </c>
      <c r="Q8" s="280" t="s">
        <v>6</v>
      </c>
      <c r="R8" s="281"/>
      <c r="S8" s="281"/>
      <c r="T8" s="7"/>
      <c r="U8" s="12" t="s">
        <v>7</v>
      </c>
      <c r="V8" s="13" t="s">
        <v>8</v>
      </c>
      <c r="W8" s="7" t="s">
        <v>9</v>
      </c>
      <c r="X8" s="12" t="s">
        <v>11</v>
      </c>
      <c r="Y8" s="13" t="s">
        <v>12</v>
      </c>
      <c r="Z8" s="14" t="s">
        <v>10</v>
      </c>
      <c r="AA8" s="280" t="s">
        <v>6</v>
      </c>
      <c r="AB8" s="281"/>
      <c r="AC8" s="281"/>
      <c r="AD8" s="7"/>
      <c r="AE8" s="12" t="s">
        <v>7</v>
      </c>
      <c r="AF8" s="13" t="s">
        <v>8</v>
      </c>
      <c r="AG8" s="7" t="s">
        <v>9</v>
      </c>
      <c r="AH8" s="15" t="s">
        <v>16</v>
      </c>
      <c r="AI8" s="13" t="s">
        <v>12</v>
      </c>
      <c r="AJ8" s="16" t="s">
        <v>15</v>
      </c>
      <c r="AK8" s="5" t="s">
        <v>4</v>
      </c>
      <c r="AL8" s="6" t="s">
        <v>5</v>
      </c>
    </row>
    <row r="9" spans="2:38" ht="14.25">
      <c r="B9" s="17"/>
      <c r="C9" s="18"/>
      <c r="D9" s="19" t="s">
        <v>17</v>
      </c>
      <c r="E9" s="20" t="s">
        <v>18</v>
      </c>
      <c r="F9" s="21" t="s">
        <v>19</v>
      </c>
      <c r="G9" s="22" t="s">
        <v>20</v>
      </c>
      <c r="H9" s="20" t="s">
        <v>21</v>
      </c>
      <c r="I9" s="20" t="s">
        <v>21</v>
      </c>
      <c r="J9" s="23" t="s">
        <v>21</v>
      </c>
      <c r="K9" s="24" t="s">
        <v>22</v>
      </c>
      <c r="L9" s="24" t="s">
        <v>23</v>
      </c>
      <c r="M9" s="22" t="s">
        <v>24</v>
      </c>
      <c r="N9" s="24" t="s">
        <v>25</v>
      </c>
      <c r="O9" s="22" t="s">
        <v>21</v>
      </c>
      <c r="P9" s="25"/>
      <c r="Q9" s="26" t="s">
        <v>17</v>
      </c>
      <c r="R9" s="20" t="s">
        <v>18</v>
      </c>
      <c r="S9" s="20" t="s">
        <v>19</v>
      </c>
      <c r="T9" s="23" t="s">
        <v>20</v>
      </c>
      <c r="U9" s="20" t="s">
        <v>21</v>
      </c>
      <c r="V9" s="20" t="s">
        <v>21</v>
      </c>
      <c r="W9" s="23" t="s">
        <v>21</v>
      </c>
      <c r="X9" s="27" t="s">
        <v>23</v>
      </c>
      <c r="Y9" s="28" t="s">
        <v>24</v>
      </c>
      <c r="Z9" s="29"/>
      <c r="AA9" s="30" t="s">
        <v>17</v>
      </c>
      <c r="AB9" s="31" t="s">
        <v>18</v>
      </c>
      <c r="AC9" s="32" t="s">
        <v>19</v>
      </c>
      <c r="AD9" s="33" t="s">
        <v>20</v>
      </c>
      <c r="AE9" s="31" t="s">
        <v>21</v>
      </c>
      <c r="AF9" s="31" t="s">
        <v>21</v>
      </c>
      <c r="AG9" s="32" t="s">
        <v>21</v>
      </c>
      <c r="AH9" s="27" t="s">
        <v>26</v>
      </c>
      <c r="AI9" s="28" t="s">
        <v>27</v>
      </c>
      <c r="AJ9" s="34"/>
      <c r="AK9" s="17"/>
      <c r="AL9" s="18"/>
    </row>
    <row r="10" spans="2:38" ht="15">
      <c r="B10" s="35" t="s">
        <v>28</v>
      </c>
      <c r="C10" s="168" t="s">
        <v>73</v>
      </c>
      <c r="D10" s="37" t="s">
        <v>29</v>
      </c>
      <c r="E10" s="38"/>
      <c r="F10" s="38"/>
      <c r="G10" s="39" t="s">
        <v>30</v>
      </c>
      <c r="H10" s="40"/>
      <c r="I10" s="41"/>
      <c r="J10" s="42"/>
      <c r="K10" s="43"/>
      <c r="L10" s="43"/>
      <c r="M10" s="43"/>
      <c r="N10" s="43"/>
      <c r="O10" s="43"/>
      <c r="P10" s="44"/>
      <c r="Q10" s="45"/>
      <c r="R10" s="41"/>
      <c r="S10" s="41"/>
      <c r="T10" s="42"/>
      <c r="U10" s="45"/>
      <c r="V10" s="41"/>
      <c r="W10" s="42"/>
      <c r="X10" s="46"/>
      <c r="Y10" s="46"/>
      <c r="Z10" s="44"/>
      <c r="AA10" s="45"/>
      <c r="AB10" s="41"/>
      <c r="AC10" s="41"/>
      <c r="AD10" s="42"/>
      <c r="AE10" s="45"/>
      <c r="AF10" s="41"/>
      <c r="AG10" s="42"/>
      <c r="AH10" s="43"/>
      <c r="AI10" s="43"/>
      <c r="AJ10" s="44"/>
      <c r="AK10" s="35" t="s">
        <v>28</v>
      </c>
      <c r="AL10" s="168" t="s">
        <v>73</v>
      </c>
    </row>
    <row r="11" spans="2:38" ht="15">
      <c r="B11" s="35"/>
      <c r="C11" s="48" t="s">
        <v>74</v>
      </c>
      <c r="D11" s="37"/>
      <c r="E11" s="38"/>
      <c r="F11" s="38"/>
      <c r="G11" s="39"/>
      <c r="H11" s="69">
        <v>1</v>
      </c>
      <c r="I11" s="41"/>
      <c r="J11" s="42"/>
      <c r="K11" s="43"/>
      <c r="L11" s="43"/>
      <c r="M11" s="43"/>
      <c r="N11" s="43"/>
      <c r="O11" s="43"/>
      <c r="P11" s="44"/>
      <c r="Q11" s="45"/>
      <c r="R11" s="41"/>
      <c r="S11" s="41"/>
      <c r="T11" s="42"/>
      <c r="U11" s="45"/>
      <c r="V11" s="41"/>
      <c r="W11" s="42"/>
      <c r="X11" s="46"/>
      <c r="Y11" s="46"/>
      <c r="Z11" s="44"/>
      <c r="AA11" s="45"/>
      <c r="AB11" s="41"/>
      <c r="AC11" s="41"/>
      <c r="AD11" s="42"/>
      <c r="AE11" s="45"/>
      <c r="AF11" s="41"/>
      <c r="AG11" s="42"/>
      <c r="AH11" s="43"/>
      <c r="AI11" s="43"/>
      <c r="AJ11" s="44"/>
      <c r="AK11" s="35"/>
      <c r="AL11" s="58" t="s">
        <v>74</v>
      </c>
    </row>
    <row r="12" spans="2:38" ht="15">
      <c r="B12" s="35"/>
      <c r="C12" s="48" t="s">
        <v>75</v>
      </c>
      <c r="D12" s="49"/>
      <c r="G12" s="50"/>
      <c r="H12" s="40"/>
      <c r="I12" s="41"/>
      <c r="J12" s="42"/>
      <c r="K12" s="43"/>
      <c r="L12" s="43"/>
      <c r="M12" s="43"/>
      <c r="N12" s="43"/>
      <c r="O12" s="43"/>
      <c r="P12" s="44"/>
      <c r="Q12" s="45"/>
      <c r="R12" s="41"/>
      <c r="S12" s="41"/>
      <c r="T12" s="42"/>
      <c r="U12" s="45"/>
      <c r="V12" s="41"/>
      <c r="W12" s="42"/>
      <c r="X12" s="46"/>
      <c r="Y12" s="46"/>
      <c r="Z12" s="44"/>
      <c r="AA12" s="45"/>
      <c r="AB12" s="41"/>
      <c r="AC12" s="41"/>
      <c r="AD12" s="42"/>
      <c r="AE12" s="45"/>
      <c r="AF12" s="41"/>
      <c r="AG12" s="42"/>
      <c r="AH12" s="43"/>
      <c r="AI12" s="43"/>
      <c r="AJ12" s="44"/>
      <c r="AK12" s="35"/>
      <c r="AL12" s="58" t="s">
        <v>75</v>
      </c>
    </row>
    <row r="13" spans="2:38" ht="15">
      <c r="B13" s="35"/>
      <c r="C13" s="48" t="s">
        <v>76</v>
      </c>
      <c r="D13" s="53"/>
      <c r="E13" s="38"/>
      <c r="F13" s="38"/>
      <c r="G13" s="54"/>
      <c r="H13" s="40"/>
      <c r="I13" s="41"/>
      <c r="J13" s="42"/>
      <c r="K13" s="43"/>
      <c r="L13" s="43"/>
      <c r="M13" s="43"/>
      <c r="N13" s="43"/>
      <c r="O13" s="43"/>
      <c r="P13" s="44"/>
      <c r="Q13" s="55"/>
      <c r="R13" s="38"/>
      <c r="S13" s="38"/>
      <c r="T13" s="56"/>
      <c r="U13" s="45"/>
      <c r="V13" s="41"/>
      <c r="W13" s="42"/>
      <c r="X13" s="46"/>
      <c r="Y13" s="46"/>
      <c r="Z13" s="44"/>
      <c r="AA13" s="45"/>
      <c r="AB13" s="41"/>
      <c r="AC13" s="41"/>
      <c r="AD13" s="42"/>
      <c r="AE13" s="45"/>
      <c r="AF13" s="41"/>
      <c r="AG13" s="42"/>
      <c r="AH13" s="43"/>
      <c r="AI13" s="43"/>
      <c r="AJ13" s="44"/>
      <c r="AK13" s="35"/>
      <c r="AL13" s="58" t="s">
        <v>76</v>
      </c>
    </row>
    <row r="14" spans="2:38" ht="15">
      <c r="B14" s="169"/>
      <c r="C14" s="36" t="s">
        <v>77</v>
      </c>
      <c r="D14" s="37" t="s">
        <v>29</v>
      </c>
      <c r="E14" s="38"/>
      <c r="F14" s="38"/>
      <c r="G14" s="39" t="s">
        <v>30</v>
      </c>
      <c r="I14" s="41"/>
      <c r="J14" s="42"/>
      <c r="K14" s="43"/>
      <c r="L14" s="43"/>
      <c r="M14" s="43"/>
      <c r="N14" s="43"/>
      <c r="O14" s="43"/>
      <c r="P14" s="44"/>
      <c r="Q14" s="55"/>
      <c r="R14" s="38"/>
      <c r="S14" s="38"/>
      <c r="T14" s="57"/>
      <c r="U14" s="45"/>
      <c r="V14" s="41"/>
      <c r="W14" s="42"/>
      <c r="X14" s="46"/>
      <c r="Y14" s="46"/>
      <c r="Z14" s="44"/>
      <c r="AA14" s="55"/>
      <c r="AB14" s="38"/>
      <c r="AC14" s="38"/>
      <c r="AD14" s="57"/>
      <c r="AE14" s="45"/>
      <c r="AF14" s="41"/>
      <c r="AG14" s="42"/>
      <c r="AH14" s="43"/>
      <c r="AI14" s="43"/>
      <c r="AJ14" s="44"/>
      <c r="AK14" s="169"/>
      <c r="AL14" s="168" t="s">
        <v>77</v>
      </c>
    </row>
    <row r="15" spans="2:38" ht="15">
      <c r="B15" s="35" t="s">
        <v>31</v>
      </c>
      <c r="C15" s="48" t="s">
        <v>78</v>
      </c>
      <c r="D15" s="37"/>
      <c r="E15" s="38"/>
      <c r="F15" s="38"/>
      <c r="G15" s="39"/>
      <c r="H15" s="69">
        <v>1</v>
      </c>
      <c r="I15" s="41"/>
      <c r="J15" s="42"/>
      <c r="K15" s="43"/>
      <c r="L15" s="43"/>
      <c r="M15" s="43"/>
      <c r="N15" s="43"/>
      <c r="O15" s="43"/>
      <c r="P15" s="44"/>
      <c r="Q15" s="55"/>
      <c r="R15" s="38"/>
      <c r="S15" s="38"/>
      <c r="T15" s="54"/>
      <c r="U15" s="45"/>
      <c r="V15" s="41"/>
      <c r="W15" s="42"/>
      <c r="X15" s="46"/>
      <c r="Y15" s="46"/>
      <c r="Z15" s="44"/>
      <c r="AA15" s="55"/>
      <c r="AB15" s="38"/>
      <c r="AC15" s="38"/>
      <c r="AD15" s="59"/>
      <c r="AE15" s="45"/>
      <c r="AF15" s="41"/>
      <c r="AG15" s="42"/>
      <c r="AH15" s="43"/>
      <c r="AI15" s="43"/>
      <c r="AJ15" s="44"/>
      <c r="AK15" s="35" t="s">
        <v>31</v>
      </c>
      <c r="AL15" s="58" t="s">
        <v>78</v>
      </c>
    </row>
    <row r="16" spans="2:38" ht="15">
      <c r="B16" s="35"/>
      <c r="C16" s="58" t="s">
        <v>79</v>
      </c>
      <c r="D16" s="60"/>
      <c r="E16" s="38"/>
      <c r="F16" s="38"/>
      <c r="G16" s="54"/>
      <c r="H16" s="40"/>
      <c r="I16" s="41"/>
      <c r="J16" s="42"/>
      <c r="K16" s="43"/>
      <c r="L16" s="43"/>
      <c r="M16" s="43"/>
      <c r="N16" s="43"/>
      <c r="O16" s="43"/>
      <c r="P16" s="44"/>
      <c r="Q16" s="55"/>
      <c r="R16" s="38"/>
      <c r="S16" s="38"/>
      <c r="T16" s="54"/>
      <c r="U16" s="45"/>
      <c r="V16" s="41"/>
      <c r="W16" s="42"/>
      <c r="X16" s="46"/>
      <c r="Y16" s="46"/>
      <c r="Z16" s="44"/>
      <c r="AA16" s="55"/>
      <c r="AB16" s="38"/>
      <c r="AC16" s="38"/>
      <c r="AD16" s="59"/>
      <c r="AE16" s="45"/>
      <c r="AF16" s="41"/>
      <c r="AG16" s="42"/>
      <c r="AH16" s="43"/>
      <c r="AI16" s="43"/>
      <c r="AJ16" s="44"/>
      <c r="AK16" s="35"/>
      <c r="AL16" s="58" t="s">
        <v>79</v>
      </c>
    </row>
    <row r="17" spans="2:38" ht="15">
      <c r="B17" s="35"/>
      <c r="C17" s="58" t="s">
        <v>80</v>
      </c>
      <c r="D17" s="53"/>
      <c r="E17" s="38"/>
      <c r="F17" s="38"/>
      <c r="G17" s="54"/>
      <c r="H17" s="40"/>
      <c r="I17" s="41"/>
      <c r="J17" s="42"/>
      <c r="K17" s="43"/>
      <c r="L17" s="43"/>
      <c r="M17" s="43"/>
      <c r="N17" s="43"/>
      <c r="O17" s="43"/>
      <c r="P17" s="44"/>
      <c r="Q17" s="55"/>
      <c r="R17" s="38"/>
      <c r="S17" s="38"/>
      <c r="T17" s="54"/>
      <c r="U17" s="45"/>
      <c r="V17" s="41"/>
      <c r="W17" s="42"/>
      <c r="X17" s="46"/>
      <c r="Y17" s="46"/>
      <c r="Z17" s="44"/>
      <c r="AA17" s="55"/>
      <c r="AB17" s="38"/>
      <c r="AC17" s="38"/>
      <c r="AD17" s="59"/>
      <c r="AE17" s="45"/>
      <c r="AF17" s="41"/>
      <c r="AG17" s="42"/>
      <c r="AH17" s="43"/>
      <c r="AI17" s="43"/>
      <c r="AJ17" s="44"/>
      <c r="AK17" s="35"/>
      <c r="AL17" s="58" t="s">
        <v>80</v>
      </c>
    </row>
    <row r="18" spans="2:38" ht="18">
      <c r="B18" s="169"/>
      <c r="C18" s="36" t="s">
        <v>81</v>
      </c>
      <c r="D18" s="270">
        <v>12</v>
      </c>
      <c r="E18" s="271">
        <v>6</v>
      </c>
      <c r="F18" s="271">
        <v>24</v>
      </c>
      <c r="G18" s="65" t="s">
        <v>33</v>
      </c>
      <c r="H18" s="40"/>
      <c r="I18" s="41"/>
      <c r="J18" s="42"/>
      <c r="K18" s="43"/>
      <c r="L18" s="46"/>
      <c r="M18" s="46"/>
      <c r="N18" s="43"/>
      <c r="O18" s="62"/>
      <c r="P18" s="44"/>
      <c r="Q18" s="63">
        <v>15</v>
      </c>
      <c r="R18" s="63">
        <v>5</v>
      </c>
      <c r="S18" s="63">
        <v>20</v>
      </c>
      <c r="T18" s="64" t="s">
        <v>33</v>
      </c>
      <c r="U18" s="45"/>
      <c r="V18" s="41"/>
      <c r="W18" s="42"/>
      <c r="X18" s="46"/>
      <c r="Y18" s="46"/>
      <c r="Z18" s="44"/>
      <c r="AA18" s="63">
        <v>15</v>
      </c>
      <c r="AB18" s="63">
        <v>5</v>
      </c>
      <c r="AC18" s="63">
        <v>20</v>
      </c>
      <c r="AD18" s="65" t="s">
        <v>33</v>
      </c>
      <c r="AE18" s="45"/>
      <c r="AF18" s="41"/>
      <c r="AG18" s="42"/>
      <c r="AH18" s="66"/>
      <c r="AI18" s="66"/>
      <c r="AJ18" s="44"/>
      <c r="AK18" s="169"/>
      <c r="AL18" s="168" t="s">
        <v>81</v>
      </c>
    </row>
    <row r="19" spans="2:38" ht="15">
      <c r="B19" s="35" t="s">
        <v>32</v>
      </c>
      <c r="C19" s="58" t="s">
        <v>82</v>
      </c>
      <c r="D19" s="49"/>
      <c r="E19" s="67"/>
      <c r="F19" s="67"/>
      <c r="G19" s="68"/>
      <c r="I19" s="41"/>
      <c r="J19" s="42"/>
      <c r="L19" s="70"/>
      <c r="M19" s="70"/>
      <c r="N19" s="43"/>
      <c r="P19" s="44"/>
      <c r="Q19" s="55"/>
      <c r="R19" s="38"/>
      <c r="S19" s="38"/>
      <c r="T19" s="54"/>
      <c r="U19" s="55"/>
      <c r="V19" s="71"/>
      <c r="W19" s="72"/>
      <c r="X19" s="46"/>
      <c r="Y19" s="46"/>
      <c r="Z19" s="44"/>
      <c r="AA19" s="53"/>
      <c r="AB19" s="38"/>
      <c r="AC19" s="38"/>
      <c r="AD19" s="57"/>
      <c r="AE19" s="45"/>
      <c r="AF19" s="41"/>
      <c r="AG19" s="42"/>
      <c r="AH19" s="43"/>
      <c r="AI19" s="43"/>
      <c r="AJ19" s="44"/>
      <c r="AK19" s="35" t="s">
        <v>32</v>
      </c>
      <c r="AL19" s="58" t="s">
        <v>82</v>
      </c>
    </row>
    <row r="20" spans="2:38" ht="18">
      <c r="B20" s="35"/>
      <c r="C20" s="58" t="s">
        <v>83</v>
      </c>
      <c r="D20" s="49"/>
      <c r="E20" s="67"/>
      <c r="F20" s="67"/>
      <c r="G20" s="68"/>
      <c r="H20" s="40"/>
      <c r="I20" s="41"/>
      <c r="J20" s="42"/>
      <c r="K20" s="46"/>
      <c r="L20" s="46"/>
      <c r="M20" s="62"/>
      <c r="N20" s="43"/>
      <c r="O20" s="62"/>
      <c r="P20" s="44"/>
      <c r="Q20" s="49"/>
      <c r="R20" s="67"/>
      <c r="S20" s="67"/>
      <c r="T20" s="68"/>
      <c r="U20" s="55"/>
      <c r="V20" s="38"/>
      <c r="W20" s="72"/>
      <c r="X20" s="62"/>
      <c r="Y20" s="46"/>
      <c r="Z20" s="44"/>
      <c r="AA20" s="49"/>
      <c r="AB20" s="67"/>
      <c r="AC20" s="67"/>
      <c r="AD20" s="68"/>
      <c r="AE20" s="45"/>
      <c r="AF20" s="41"/>
      <c r="AG20" s="42"/>
      <c r="AH20" s="62"/>
      <c r="AI20" s="62"/>
      <c r="AJ20" s="44"/>
      <c r="AK20" s="35"/>
      <c r="AL20" s="58" t="s">
        <v>83</v>
      </c>
    </row>
    <row r="21" spans="2:38" ht="18">
      <c r="B21" s="35"/>
      <c r="C21" s="58" t="s">
        <v>84</v>
      </c>
      <c r="D21" s="49"/>
      <c r="E21" s="67"/>
      <c r="F21" s="67"/>
      <c r="G21" s="68"/>
      <c r="H21" s="98">
        <v>3</v>
      </c>
      <c r="I21" s="41"/>
      <c r="J21" s="42"/>
      <c r="K21" s="46" t="s">
        <v>37</v>
      </c>
      <c r="L21" s="46"/>
      <c r="M21" s="46" t="s">
        <v>40</v>
      </c>
      <c r="N21" s="43"/>
      <c r="O21" s="62" t="s">
        <v>35</v>
      </c>
      <c r="P21" s="44"/>
      <c r="Q21" s="75">
        <v>12</v>
      </c>
      <c r="R21" s="75">
        <v>12</v>
      </c>
      <c r="S21" s="75">
        <v>17</v>
      </c>
      <c r="T21" s="76" t="s">
        <v>34</v>
      </c>
      <c r="U21" s="55"/>
      <c r="V21" s="38"/>
      <c r="W21" s="72"/>
      <c r="Y21" s="46"/>
      <c r="AA21" s="75">
        <v>12</v>
      </c>
      <c r="AB21" s="75">
        <v>12</v>
      </c>
      <c r="AC21" s="75">
        <v>17</v>
      </c>
      <c r="AD21" s="76" t="s">
        <v>34</v>
      </c>
      <c r="AE21" s="45"/>
      <c r="AF21" s="41"/>
      <c r="AG21" s="42"/>
      <c r="AH21" s="194"/>
      <c r="AI21" s="68"/>
      <c r="AJ21" s="44"/>
      <c r="AK21" s="35"/>
      <c r="AL21" s="58" t="s">
        <v>84</v>
      </c>
    </row>
    <row r="22" spans="2:38" ht="15">
      <c r="B22" s="169"/>
      <c r="C22" s="58" t="s">
        <v>85</v>
      </c>
      <c r="H22" s="45"/>
      <c r="I22" s="41"/>
      <c r="J22" s="65"/>
      <c r="K22" s="70"/>
      <c r="L22" s="68"/>
      <c r="N22" s="61"/>
      <c r="P22" s="44"/>
      <c r="Q22" s="79"/>
      <c r="R22" s="80"/>
      <c r="S22" s="80"/>
      <c r="T22" s="81"/>
      <c r="U22" s="55"/>
      <c r="V22" s="38"/>
      <c r="W22" s="82"/>
      <c r="X22" s="46"/>
      <c r="Y22" s="46"/>
      <c r="Z22" s="83"/>
      <c r="AA22" s="79"/>
      <c r="AB22" s="80"/>
      <c r="AC22" s="80"/>
      <c r="AD22" s="81"/>
      <c r="AE22" s="45"/>
      <c r="AF22" s="41"/>
      <c r="AG22" s="42"/>
      <c r="AH22" s="66"/>
      <c r="AI22" s="66"/>
      <c r="AJ22" s="83"/>
      <c r="AK22" s="169"/>
      <c r="AL22" s="58" t="s">
        <v>85</v>
      </c>
    </row>
    <row r="23" spans="2:38" ht="18">
      <c r="B23" s="35" t="s">
        <v>36</v>
      </c>
      <c r="C23" s="168" t="s">
        <v>73</v>
      </c>
      <c r="D23" s="73">
        <v>20</v>
      </c>
      <c r="E23" s="74">
        <v>0</v>
      </c>
      <c r="F23" s="74">
        <v>18</v>
      </c>
      <c r="G23" s="65" t="s">
        <v>33</v>
      </c>
      <c r="H23" s="45"/>
      <c r="I23" s="41"/>
      <c r="J23" s="65"/>
      <c r="K23" s="89" t="s">
        <v>39</v>
      </c>
      <c r="L23" s="46"/>
      <c r="M23" s="84" t="s">
        <v>40</v>
      </c>
      <c r="N23" s="61"/>
      <c r="O23" s="62"/>
      <c r="P23" s="44"/>
      <c r="Q23" s="55"/>
      <c r="R23" s="38"/>
      <c r="S23" s="38"/>
      <c r="T23" s="54"/>
      <c r="U23" s="55"/>
      <c r="V23" s="38"/>
      <c r="W23" s="65"/>
      <c r="X23" s="85"/>
      <c r="Y23" s="85"/>
      <c r="Z23" s="44"/>
      <c r="AA23" s="55"/>
      <c r="AB23" s="38"/>
      <c r="AC23" s="38"/>
      <c r="AD23" s="54"/>
      <c r="AE23" s="45"/>
      <c r="AF23" s="71"/>
      <c r="AG23" s="42"/>
      <c r="AH23" s="43"/>
      <c r="AI23" s="43"/>
      <c r="AJ23" s="44"/>
      <c r="AK23" s="35" t="s">
        <v>36</v>
      </c>
      <c r="AL23" s="168" t="s">
        <v>73</v>
      </c>
    </row>
    <row r="24" spans="2:38" ht="18">
      <c r="B24" s="35"/>
      <c r="C24" s="58" t="s">
        <v>74</v>
      </c>
      <c r="D24" s="86"/>
      <c r="E24" s="87"/>
      <c r="F24" s="87"/>
      <c r="G24" s="88"/>
      <c r="H24" s="45"/>
      <c r="I24" s="41"/>
      <c r="J24" s="65"/>
      <c r="K24" s="43"/>
      <c r="L24" s="46"/>
      <c r="M24" s="46"/>
      <c r="N24" s="61"/>
      <c r="O24" s="62"/>
      <c r="P24" s="44"/>
      <c r="Q24" s="53"/>
      <c r="R24" s="38"/>
      <c r="S24" s="38"/>
      <c r="T24" s="54"/>
      <c r="U24" s="55"/>
      <c r="V24" s="38"/>
      <c r="W24" s="65"/>
      <c r="X24" s="43"/>
      <c r="Y24" s="43"/>
      <c r="Z24" s="44"/>
      <c r="AA24" s="53"/>
      <c r="AB24" s="38"/>
      <c r="AC24" s="38"/>
      <c r="AD24" s="54"/>
      <c r="AE24" s="45"/>
      <c r="AF24" s="41"/>
      <c r="AG24" s="42"/>
      <c r="AH24" s="43"/>
      <c r="AI24" s="43"/>
      <c r="AJ24" s="44"/>
      <c r="AK24" s="35"/>
      <c r="AL24" s="58" t="s">
        <v>74</v>
      </c>
    </row>
    <row r="25" spans="2:38" ht="18">
      <c r="B25" s="35"/>
      <c r="C25" s="58" t="s">
        <v>75</v>
      </c>
      <c r="D25" s="77">
        <v>18</v>
      </c>
      <c r="E25" s="78">
        <v>24</v>
      </c>
      <c r="F25" s="78">
        <v>5</v>
      </c>
      <c r="G25" s="65" t="s">
        <v>33</v>
      </c>
      <c r="H25" s="45"/>
      <c r="I25" s="41"/>
      <c r="J25" s="65"/>
      <c r="L25" s="46" t="s">
        <v>38</v>
      </c>
      <c r="M25" s="62" t="s">
        <v>35</v>
      </c>
      <c r="N25" s="61"/>
      <c r="O25" s="62" t="s">
        <v>35</v>
      </c>
      <c r="P25" s="44"/>
      <c r="T25" s="68"/>
      <c r="U25" s="55"/>
      <c r="V25" s="38"/>
      <c r="W25" s="65"/>
      <c r="X25" s="62" t="s">
        <v>35</v>
      </c>
      <c r="Y25" s="46"/>
      <c r="Z25" s="83" t="s">
        <v>35</v>
      </c>
      <c r="AE25" s="45"/>
      <c r="AF25" s="41"/>
      <c r="AG25" s="42"/>
      <c r="AH25" s="62" t="s">
        <v>35</v>
      </c>
      <c r="AI25" s="62" t="s">
        <v>35</v>
      </c>
      <c r="AJ25" s="44"/>
      <c r="AK25" s="35"/>
      <c r="AL25" s="58" t="s">
        <v>75</v>
      </c>
    </row>
    <row r="26" spans="2:38" ht="18">
      <c r="B26" s="169"/>
      <c r="C26" s="58" t="s">
        <v>76</v>
      </c>
      <c r="D26" s="37"/>
      <c r="E26" s="38"/>
      <c r="F26" s="38"/>
      <c r="G26" s="39"/>
      <c r="H26" s="94">
        <v>1.5</v>
      </c>
      <c r="I26" s="41"/>
      <c r="J26" s="167">
        <v>1.5</v>
      </c>
      <c r="K26" s="43"/>
      <c r="L26" s="46"/>
      <c r="M26" s="46"/>
      <c r="N26" s="61"/>
      <c r="O26" s="62"/>
      <c r="P26" s="95"/>
      <c r="Q26" s="63">
        <v>15</v>
      </c>
      <c r="R26" s="63">
        <v>5</v>
      </c>
      <c r="S26" s="63">
        <v>20</v>
      </c>
      <c r="T26" s="64" t="s">
        <v>33</v>
      </c>
      <c r="U26" s="40"/>
      <c r="V26" s="71"/>
      <c r="W26" s="65"/>
      <c r="X26" s="46"/>
      <c r="Y26" s="46"/>
      <c r="Z26" s="44"/>
      <c r="AA26" s="63">
        <v>15</v>
      </c>
      <c r="AB26" s="63">
        <v>5</v>
      </c>
      <c r="AC26" s="63">
        <v>20</v>
      </c>
      <c r="AD26" s="96" t="s">
        <v>33</v>
      </c>
      <c r="AE26" s="55"/>
      <c r="AF26" s="38"/>
      <c r="AG26" s="65"/>
      <c r="AH26" s="66"/>
      <c r="AI26" s="66"/>
      <c r="AJ26" s="44"/>
      <c r="AK26" s="169"/>
      <c r="AL26" s="58" t="s">
        <v>76</v>
      </c>
    </row>
    <row r="27" spans="2:38" ht="18">
      <c r="B27" s="35" t="s">
        <v>41</v>
      </c>
      <c r="C27" s="168" t="s">
        <v>86</v>
      </c>
      <c r="D27" s="37"/>
      <c r="E27" s="38"/>
      <c r="F27" s="38"/>
      <c r="G27" s="39"/>
      <c r="H27" s="97"/>
      <c r="I27" s="41"/>
      <c r="J27" s="72"/>
      <c r="K27" s="46" t="s">
        <v>39</v>
      </c>
      <c r="L27" s="47"/>
      <c r="M27" s="84" t="s">
        <v>40</v>
      </c>
      <c r="N27" s="61"/>
      <c r="O27" s="62"/>
      <c r="P27" s="44"/>
      <c r="Q27" s="53"/>
      <c r="R27" s="38"/>
      <c r="S27" s="38"/>
      <c r="T27" s="54"/>
      <c r="U27" s="40"/>
      <c r="V27" s="38"/>
      <c r="W27" s="65"/>
      <c r="X27" s="90"/>
      <c r="Y27" s="84"/>
      <c r="Z27" s="44"/>
      <c r="AA27" s="53"/>
      <c r="AB27" s="38"/>
      <c r="AC27" s="38"/>
      <c r="AD27" s="54"/>
      <c r="AE27" s="55"/>
      <c r="AF27" s="38"/>
      <c r="AG27" s="65"/>
      <c r="AH27" s="43"/>
      <c r="AI27" s="43"/>
      <c r="AJ27" s="44"/>
      <c r="AK27" s="35" t="s">
        <v>41</v>
      </c>
      <c r="AL27" s="168" t="s">
        <v>86</v>
      </c>
    </row>
    <row r="28" spans="2:38" ht="18">
      <c r="B28" s="35"/>
      <c r="C28" s="58" t="s">
        <v>87</v>
      </c>
      <c r="D28" s="270">
        <v>12</v>
      </c>
      <c r="E28" s="271">
        <v>6</v>
      </c>
      <c r="F28" s="271">
        <v>24</v>
      </c>
      <c r="G28" s="65" t="s">
        <v>33</v>
      </c>
      <c r="H28" s="98">
        <v>3</v>
      </c>
      <c r="I28" s="41"/>
      <c r="J28" s="72"/>
      <c r="L28" s="46"/>
      <c r="M28" s="46"/>
      <c r="N28" s="84"/>
      <c r="O28" s="62"/>
      <c r="P28" s="44"/>
      <c r="Q28" s="53"/>
      <c r="R28" s="38"/>
      <c r="S28" s="38"/>
      <c r="T28" s="54"/>
      <c r="U28" s="40"/>
      <c r="V28" s="38"/>
      <c r="W28" s="72"/>
      <c r="X28" s="46"/>
      <c r="Y28" s="46"/>
      <c r="Z28" s="44"/>
      <c r="AA28" s="53"/>
      <c r="AB28" s="38"/>
      <c r="AC28" s="38"/>
      <c r="AD28" s="54"/>
      <c r="AE28" s="55"/>
      <c r="AF28" s="38"/>
      <c r="AG28" s="72"/>
      <c r="AH28" s="43"/>
      <c r="AI28" s="43"/>
      <c r="AJ28" s="44"/>
      <c r="AK28" s="35"/>
      <c r="AL28" s="58" t="s">
        <v>87</v>
      </c>
    </row>
    <row r="29" spans="2:38" ht="18">
      <c r="B29" s="35"/>
      <c r="C29" s="58" t="s">
        <v>88</v>
      </c>
      <c r="D29" s="37"/>
      <c r="E29" s="38"/>
      <c r="F29" s="38"/>
      <c r="G29" s="39"/>
      <c r="H29" s="45"/>
      <c r="I29" s="41"/>
      <c r="J29" s="167">
        <v>1.5</v>
      </c>
      <c r="K29" s="46" t="s">
        <v>39</v>
      </c>
      <c r="L29" s="84"/>
      <c r="M29" s="84"/>
      <c r="N29" s="61"/>
      <c r="O29" s="62" t="s">
        <v>35</v>
      </c>
      <c r="P29" s="95"/>
      <c r="Q29" s="38"/>
      <c r="R29" s="38"/>
      <c r="S29" s="38"/>
      <c r="T29" s="54"/>
      <c r="U29" s="55"/>
      <c r="V29" s="38"/>
      <c r="W29" s="72"/>
      <c r="X29" s="91"/>
      <c r="Y29" s="91"/>
      <c r="Z29" s="44"/>
      <c r="AA29" s="38"/>
      <c r="AB29" s="38"/>
      <c r="AC29" s="38"/>
      <c r="AD29" s="54"/>
      <c r="AE29" s="55"/>
      <c r="AF29" s="38"/>
      <c r="AG29" s="72"/>
      <c r="AH29" s="43"/>
      <c r="AI29" s="43"/>
      <c r="AJ29" s="44"/>
      <c r="AK29" s="35"/>
      <c r="AL29" s="58" t="s">
        <v>88</v>
      </c>
    </row>
    <row r="30" spans="2:38" ht="18">
      <c r="B30" s="35"/>
      <c r="C30" s="58" t="s">
        <v>89</v>
      </c>
      <c r="H30" s="94">
        <v>1.5</v>
      </c>
      <c r="I30" s="41"/>
      <c r="J30" s="65"/>
      <c r="K30" s="43"/>
      <c r="L30" s="46"/>
      <c r="M30" s="46"/>
      <c r="N30" s="84"/>
      <c r="O30" s="62"/>
      <c r="P30" s="44"/>
      <c r="U30" s="40"/>
      <c r="V30" s="38"/>
      <c r="W30" s="65"/>
      <c r="X30" s="46"/>
      <c r="Y30" s="46"/>
      <c r="Z30" s="44"/>
      <c r="AE30" s="55"/>
      <c r="AF30" s="38"/>
      <c r="AG30" s="65"/>
      <c r="AH30" s="43"/>
      <c r="AI30" s="43"/>
      <c r="AJ30" s="44"/>
      <c r="AK30" s="35"/>
      <c r="AL30" s="58" t="s">
        <v>89</v>
      </c>
    </row>
    <row r="31" spans="2:38" ht="15">
      <c r="B31" s="170"/>
      <c r="C31" s="58" t="s">
        <v>90</v>
      </c>
      <c r="D31" s="53"/>
      <c r="E31" s="38"/>
      <c r="F31" s="38"/>
      <c r="G31" s="54"/>
      <c r="H31" s="97"/>
      <c r="I31" s="41"/>
      <c r="J31" s="65"/>
      <c r="L31" s="46" t="s">
        <v>45</v>
      </c>
      <c r="M31" s="84" t="s">
        <v>40</v>
      </c>
      <c r="N31" s="61"/>
      <c r="P31" s="44"/>
      <c r="Q31" s="49"/>
      <c r="R31" s="67"/>
      <c r="S31" s="67"/>
      <c r="T31" s="68"/>
      <c r="U31" s="40"/>
      <c r="V31" s="38"/>
      <c r="W31" s="65"/>
      <c r="X31" s="84"/>
      <c r="Y31" s="84"/>
      <c r="Z31" s="44"/>
      <c r="AA31" s="55"/>
      <c r="AB31" s="38"/>
      <c r="AC31" s="38"/>
      <c r="AD31" s="54"/>
      <c r="AE31" s="55"/>
      <c r="AF31" s="38"/>
      <c r="AG31" s="72"/>
      <c r="AH31" s="43"/>
      <c r="AI31" s="43"/>
      <c r="AJ31" s="44"/>
      <c r="AK31" s="170"/>
      <c r="AL31" s="58" t="s">
        <v>90</v>
      </c>
    </row>
    <row r="32" spans="2:38" ht="18">
      <c r="B32" s="35"/>
      <c r="C32" s="168" t="s">
        <v>91</v>
      </c>
      <c r="D32" s="73">
        <v>20</v>
      </c>
      <c r="E32" s="74">
        <v>0</v>
      </c>
      <c r="F32" s="74">
        <v>18</v>
      </c>
      <c r="G32" s="274" t="s">
        <v>71</v>
      </c>
      <c r="H32" s="40"/>
      <c r="I32" s="41"/>
      <c r="J32" s="65"/>
      <c r="K32" s="43"/>
      <c r="L32" s="46"/>
      <c r="M32" s="46"/>
      <c r="N32" s="61"/>
      <c r="O32" s="62"/>
      <c r="P32" s="44"/>
      <c r="Q32" s="63">
        <v>15</v>
      </c>
      <c r="R32" s="63">
        <v>5</v>
      </c>
      <c r="S32" s="63">
        <v>20</v>
      </c>
      <c r="T32" s="64" t="s">
        <v>33</v>
      </c>
      <c r="U32" s="40"/>
      <c r="V32" s="38"/>
      <c r="W32" s="65"/>
      <c r="X32" s="46"/>
      <c r="Y32" s="46"/>
      <c r="Z32" s="44"/>
      <c r="AA32" s="63">
        <v>15</v>
      </c>
      <c r="AB32" s="63">
        <v>5</v>
      </c>
      <c r="AC32" s="63">
        <v>20</v>
      </c>
      <c r="AD32" s="65" t="s">
        <v>33</v>
      </c>
      <c r="AE32" s="55"/>
      <c r="AF32" s="38"/>
      <c r="AG32" s="72"/>
      <c r="AH32" s="43"/>
      <c r="AI32" s="95"/>
      <c r="AJ32" s="44"/>
      <c r="AK32" s="35"/>
      <c r="AL32" s="168" t="s">
        <v>91</v>
      </c>
    </row>
    <row r="33" spans="2:38" ht="18">
      <c r="B33" s="35" t="s">
        <v>44</v>
      </c>
      <c r="C33" s="58" t="s">
        <v>92</v>
      </c>
      <c r="H33" s="97"/>
      <c r="I33" s="41"/>
      <c r="J33" s="65"/>
      <c r="K33" s="46" t="s">
        <v>52</v>
      </c>
      <c r="L33" s="46"/>
      <c r="M33" s="46" t="s">
        <v>40</v>
      </c>
      <c r="N33" s="61"/>
      <c r="O33" s="62"/>
      <c r="P33" s="44"/>
      <c r="Q33" s="55"/>
      <c r="R33" s="38"/>
      <c r="S33" s="38"/>
      <c r="T33" s="54"/>
      <c r="U33" s="40"/>
      <c r="V33" s="38"/>
      <c r="W33" s="65"/>
      <c r="X33" s="46"/>
      <c r="Y33" s="99"/>
      <c r="Z33" s="44"/>
      <c r="AA33" s="55"/>
      <c r="AB33" s="38"/>
      <c r="AC33" s="38"/>
      <c r="AD33" s="54"/>
      <c r="AE33" s="55"/>
      <c r="AF33" s="38"/>
      <c r="AG33" s="72"/>
      <c r="AH33" s="43"/>
      <c r="AI33" s="43"/>
      <c r="AJ33" s="44"/>
      <c r="AK33" s="35" t="s">
        <v>44</v>
      </c>
      <c r="AL33" s="58" t="s">
        <v>92</v>
      </c>
    </row>
    <row r="34" spans="2:38" ht="18">
      <c r="B34" s="35"/>
      <c r="C34" s="48" t="s">
        <v>93</v>
      </c>
      <c r="D34" s="100"/>
      <c r="E34" s="71"/>
      <c r="F34" s="71"/>
      <c r="G34" s="65"/>
      <c r="H34" s="69">
        <v>1</v>
      </c>
      <c r="I34" s="41"/>
      <c r="J34" s="65"/>
      <c r="K34" s="43"/>
      <c r="L34" s="101"/>
      <c r="M34" s="84"/>
      <c r="N34" s="61"/>
      <c r="O34" s="62" t="s">
        <v>35</v>
      </c>
      <c r="P34" s="44"/>
      <c r="Q34" s="53"/>
      <c r="R34" s="38"/>
      <c r="S34" s="38"/>
      <c r="T34" s="54"/>
      <c r="U34" s="40"/>
      <c r="V34" s="38"/>
      <c r="W34" s="65"/>
      <c r="X34" s="46"/>
      <c r="Y34" s="99"/>
      <c r="Z34" s="44"/>
      <c r="AA34" s="102"/>
      <c r="AB34" s="103"/>
      <c r="AC34" s="103"/>
      <c r="AD34" s="104"/>
      <c r="AE34" s="40"/>
      <c r="AF34" s="38"/>
      <c r="AG34" s="72"/>
      <c r="AH34" s="43"/>
      <c r="AI34" s="43"/>
      <c r="AJ34" s="44"/>
      <c r="AK34" s="35"/>
      <c r="AL34" s="58" t="s">
        <v>93</v>
      </c>
    </row>
    <row r="35" spans="2:38" ht="18">
      <c r="B35" s="35"/>
      <c r="C35" s="58" t="s">
        <v>94</v>
      </c>
      <c r="D35" s="195"/>
      <c r="E35" s="107"/>
      <c r="F35" s="107"/>
      <c r="G35" s="65"/>
      <c r="H35" s="97"/>
      <c r="I35" s="41"/>
      <c r="J35" s="65"/>
      <c r="K35" s="43"/>
      <c r="L35" s="46" t="s">
        <v>45</v>
      </c>
      <c r="M35" s="46" t="s">
        <v>40</v>
      </c>
      <c r="N35" s="61"/>
      <c r="O35" s="62"/>
      <c r="P35" s="44"/>
      <c r="Q35" s="49"/>
      <c r="R35" s="67"/>
      <c r="S35" s="67"/>
      <c r="T35" s="68"/>
      <c r="U35" s="40"/>
      <c r="V35" s="38"/>
      <c r="W35" s="65"/>
      <c r="X35" s="46"/>
      <c r="Y35" s="46"/>
      <c r="Z35" s="44"/>
      <c r="AA35" s="40"/>
      <c r="AB35" s="71"/>
      <c r="AC35" s="71"/>
      <c r="AD35" s="65"/>
      <c r="AE35" s="40"/>
      <c r="AF35" s="38"/>
      <c r="AG35" s="72"/>
      <c r="AH35" s="43"/>
      <c r="AI35" s="43"/>
      <c r="AJ35" s="44"/>
      <c r="AK35" s="35"/>
      <c r="AL35" s="58" t="s">
        <v>94</v>
      </c>
    </row>
    <row r="36" spans="2:38" ht="18">
      <c r="B36" s="171" t="s">
        <v>46</v>
      </c>
      <c r="C36" s="168" t="s">
        <v>73</v>
      </c>
      <c r="H36" s="98">
        <v>3</v>
      </c>
      <c r="I36" s="41"/>
      <c r="J36" s="65"/>
      <c r="K36" s="46" t="s">
        <v>39</v>
      </c>
      <c r="L36" s="46"/>
      <c r="M36" s="46"/>
      <c r="N36" s="61"/>
      <c r="O36" s="62"/>
      <c r="P36" s="44"/>
      <c r="Q36" s="49"/>
      <c r="R36" s="67"/>
      <c r="S36" s="67"/>
      <c r="T36" s="68"/>
      <c r="U36" s="40"/>
      <c r="V36" s="38"/>
      <c r="W36" s="65"/>
      <c r="X36" s="101"/>
      <c r="Y36" s="84"/>
      <c r="Z36" s="44"/>
      <c r="AA36" s="55"/>
      <c r="AB36" s="38"/>
      <c r="AC36" s="38"/>
      <c r="AD36" s="54"/>
      <c r="AE36" s="40"/>
      <c r="AF36" s="38"/>
      <c r="AG36" s="72"/>
      <c r="AH36" s="43"/>
      <c r="AI36" s="43"/>
      <c r="AJ36" s="44"/>
      <c r="AK36" s="171" t="s">
        <v>46</v>
      </c>
      <c r="AL36" s="168" t="s">
        <v>73</v>
      </c>
    </row>
    <row r="37" spans="2:38" ht="18">
      <c r="B37" s="35"/>
      <c r="C37" s="58" t="s">
        <v>74</v>
      </c>
      <c r="D37" s="105" t="s">
        <v>47</v>
      </c>
      <c r="E37" s="106"/>
      <c r="F37" s="107"/>
      <c r="G37" s="65" t="s">
        <v>48</v>
      </c>
      <c r="H37" s="97"/>
      <c r="I37" s="41"/>
      <c r="J37" s="65"/>
      <c r="K37" s="43"/>
      <c r="L37" s="46"/>
      <c r="M37" s="46"/>
      <c r="N37" s="61"/>
      <c r="O37" s="62"/>
      <c r="P37" s="44"/>
      <c r="Q37" s="49"/>
      <c r="R37" s="67"/>
      <c r="S37" s="67"/>
      <c r="T37" s="68"/>
      <c r="U37" s="40"/>
      <c r="V37" s="38"/>
      <c r="W37" s="65"/>
      <c r="X37" s="46"/>
      <c r="Y37" s="46"/>
      <c r="Z37" s="44"/>
      <c r="AA37" s="49"/>
      <c r="AB37" s="67"/>
      <c r="AC37" s="67"/>
      <c r="AD37" s="68"/>
      <c r="AE37" s="40"/>
      <c r="AF37" s="38"/>
      <c r="AG37" s="72"/>
      <c r="AH37" s="43"/>
      <c r="AI37" s="43"/>
      <c r="AJ37" s="44"/>
      <c r="AK37" s="35"/>
      <c r="AL37" s="58" t="s">
        <v>74</v>
      </c>
    </row>
    <row r="38" spans="2:38" ht="17.25">
      <c r="B38" s="35"/>
      <c r="C38" s="58" t="s">
        <v>75</v>
      </c>
      <c r="D38" s="49"/>
      <c r="E38" s="67"/>
      <c r="F38" s="67"/>
      <c r="G38" s="68"/>
      <c r="H38" s="97"/>
      <c r="I38" s="41"/>
      <c r="K38" s="43"/>
      <c r="L38" s="70"/>
      <c r="N38" s="61"/>
      <c r="P38" s="44"/>
      <c r="Q38" s="108">
        <v>15</v>
      </c>
      <c r="R38" s="109">
        <v>5</v>
      </c>
      <c r="S38" s="109">
        <v>20</v>
      </c>
      <c r="T38" s="65" t="s">
        <v>33</v>
      </c>
      <c r="U38" s="40"/>
      <c r="V38" s="38"/>
      <c r="W38" s="65"/>
      <c r="X38" s="46"/>
      <c r="Y38" s="84"/>
      <c r="Z38" s="44"/>
      <c r="AA38" s="53"/>
      <c r="AB38" s="38"/>
      <c r="AC38" s="38"/>
      <c r="AD38" s="54"/>
      <c r="AE38" s="40"/>
      <c r="AF38" s="38"/>
      <c r="AG38" s="72"/>
      <c r="AH38" s="43"/>
      <c r="AI38" s="43"/>
      <c r="AJ38" s="44"/>
      <c r="AK38" s="35"/>
      <c r="AL38" s="58" t="s">
        <v>75</v>
      </c>
    </row>
    <row r="39" spans="2:38" ht="18">
      <c r="B39" s="169"/>
      <c r="C39" s="58" t="s">
        <v>76</v>
      </c>
      <c r="D39" s="110" t="s">
        <v>47</v>
      </c>
      <c r="E39" s="111"/>
      <c r="F39" s="112"/>
      <c r="G39" s="96" t="s">
        <v>48</v>
      </c>
      <c r="H39" s="98">
        <v>3</v>
      </c>
      <c r="I39" s="41"/>
      <c r="J39" s="65"/>
      <c r="K39" s="43"/>
      <c r="L39" s="46" t="s">
        <v>45</v>
      </c>
      <c r="M39" s="46" t="s">
        <v>40</v>
      </c>
      <c r="N39" s="61"/>
      <c r="O39" s="62" t="s">
        <v>35</v>
      </c>
      <c r="P39" s="44"/>
      <c r="Q39" s="55"/>
      <c r="R39" s="38"/>
      <c r="S39" s="38"/>
      <c r="T39" s="54"/>
      <c r="U39" s="40"/>
      <c r="V39" s="38"/>
      <c r="W39" s="65"/>
      <c r="X39" s="46"/>
      <c r="Y39" s="46"/>
      <c r="Z39" s="83"/>
      <c r="AA39" s="108">
        <v>15</v>
      </c>
      <c r="AB39" s="109">
        <v>5</v>
      </c>
      <c r="AC39" s="109">
        <v>20</v>
      </c>
      <c r="AD39" s="65" t="s">
        <v>33</v>
      </c>
      <c r="AE39" s="45"/>
      <c r="AF39" s="41"/>
      <c r="AG39" s="42"/>
      <c r="AH39" s="43"/>
      <c r="AI39" s="43"/>
      <c r="AJ39" s="44"/>
      <c r="AK39" s="169"/>
      <c r="AL39" s="58" t="s">
        <v>76</v>
      </c>
    </row>
    <row r="40" spans="2:38" ht="18">
      <c r="B40" s="35" t="s">
        <v>49</v>
      </c>
      <c r="C40" s="168" t="s">
        <v>95</v>
      </c>
      <c r="D40" s="49"/>
      <c r="E40" s="38"/>
      <c r="F40" s="38"/>
      <c r="G40" s="54"/>
      <c r="H40" s="97"/>
      <c r="I40" s="41"/>
      <c r="J40" s="65"/>
      <c r="K40" s="43"/>
      <c r="L40" s="46"/>
      <c r="M40" s="84"/>
      <c r="N40" s="61"/>
      <c r="O40" s="62"/>
      <c r="P40" s="44"/>
      <c r="Q40" s="55"/>
      <c r="R40" s="38"/>
      <c r="S40" s="38"/>
      <c r="T40" s="54"/>
      <c r="U40" s="40"/>
      <c r="V40" s="38"/>
      <c r="W40" s="65"/>
      <c r="X40" s="101"/>
      <c r="Y40" s="84"/>
      <c r="Z40" s="44"/>
      <c r="AA40" s="49"/>
      <c r="AB40" s="67"/>
      <c r="AC40" s="67"/>
      <c r="AD40" s="68"/>
      <c r="AE40" s="45"/>
      <c r="AF40" s="41"/>
      <c r="AG40" s="42"/>
      <c r="AH40" s="43"/>
      <c r="AI40" s="43"/>
      <c r="AJ40" s="44"/>
      <c r="AK40" s="35" t="s">
        <v>49</v>
      </c>
      <c r="AL40" s="168" t="s">
        <v>95</v>
      </c>
    </row>
    <row r="41" spans="2:38" ht="18">
      <c r="B41" s="35"/>
      <c r="C41" s="58" t="s">
        <v>96</v>
      </c>
      <c r="D41" s="92" t="s">
        <v>43</v>
      </c>
      <c r="E41" s="93"/>
      <c r="F41" s="38"/>
      <c r="G41" s="39" t="s">
        <v>42</v>
      </c>
      <c r="H41" s="97"/>
      <c r="I41" s="41"/>
      <c r="J41" s="167">
        <v>1.5</v>
      </c>
      <c r="K41" s="46" t="s">
        <v>39</v>
      </c>
      <c r="L41" s="90"/>
      <c r="M41" s="46" t="s">
        <v>40</v>
      </c>
      <c r="N41" s="61"/>
      <c r="O41" s="62"/>
      <c r="P41" s="44"/>
      <c r="Q41" s="76"/>
      <c r="R41" s="76"/>
      <c r="S41" s="76"/>
      <c r="T41" s="65"/>
      <c r="U41" s="40"/>
      <c r="V41" s="38"/>
      <c r="W41" s="65"/>
      <c r="X41" s="95" t="s">
        <v>35</v>
      </c>
      <c r="Y41" s="46"/>
      <c r="Z41" s="95" t="s">
        <v>35</v>
      </c>
      <c r="AA41" s="73">
        <v>12</v>
      </c>
      <c r="AB41" s="74">
        <v>12</v>
      </c>
      <c r="AC41" s="74">
        <v>17</v>
      </c>
      <c r="AD41" s="65" t="s">
        <v>50</v>
      </c>
      <c r="AE41" s="45"/>
      <c r="AF41" s="41"/>
      <c r="AG41" s="42"/>
      <c r="AH41" s="62" t="s">
        <v>35</v>
      </c>
      <c r="AI41" s="62" t="s">
        <v>35</v>
      </c>
      <c r="AJ41" s="95" t="s">
        <v>35</v>
      </c>
      <c r="AK41" s="35"/>
      <c r="AL41" s="58" t="s">
        <v>96</v>
      </c>
    </row>
    <row r="42" spans="2:38" ht="18">
      <c r="B42" s="35"/>
      <c r="C42" s="58" t="s">
        <v>79</v>
      </c>
      <c r="H42" s="98">
        <v>3</v>
      </c>
      <c r="I42" s="41"/>
      <c r="J42" s="65"/>
      <c r="L42" s="90"/>
      <c r="M42" s="113"/>
      <c r="N42" s="61"/>
      <c r="O42" s="62"/>
      <c r="P42" s="44"/>
      <c r="Q42" s="49"/>
      <c r="R42" s="67"/>
      <c r="S42" s="67"/>
      <c r="T42" s="68"/>
      <c r="U42" s="40"/>
      <c r="V42" s="38"/>
      <c r="W42" s="65"/>
      <c r="X42" s="46"/>
      <c r="Y42" s="46"/>
      <c r="Z42" s="44"/>
      <c r="AA42" s="49"/>
      <c r="AB42" s="67"/>
      <c r="AC42" s="67"/>
      <c r="AD42" s="68"/>
      <c r="AE42" s="45"/>
      <c r="AF42" s="41"/>
      <c r="AG42" s="42"/>
      <c r="AH42" s="43"/>
      <c r="AI42" s="43"/>
      <c r="AJ42" s="44"/>
      <c r="AK42" s="35"/>
      <c r="AL42" s="58" t="s">
        <v>79</v>
      </c>
    </row>
    <row r="43" spans="2:38" ht="18">
      <c r="B43" s="35"/>
      <c r="C43" s="58" t="s">
        <v>80</v>
      </c>
      <c r="D43" s="92" t="s">
        <v>43</v>
      </c>
      <c r="E43" s="93"/>
      <c r="F43" s="38"/>
      <c r="G43" s="39" t="s">
        <v>42</v>
      </c>
      <c r="H43" s="40"/>
      <c r="I43" s="41"/>
      <c r="J43" s="65"/>
      <c r="K43" s="46"/>
      <c r="L43" s="90"/>
      <c r="M43" s="113"/>
      <c r="N43" s="84"/>
      <c r="O43" s="62"/>
      <c r="P43" s="44"/>
      <c r="Q43" s="49"/>
      <c r="R43" s="67"/>
      <c r="S43" s="67"/>
      <c r="T43" s="68"/>
      <c r="U43" s="40"/>
      <c r="V43" s="38"/>
      <c r="W43" s="65"/>
      <c r="X43" s="46"/>
      <c r="Y43" s="46"/>
      <c r="Z43" s="44"/>
      <c r="AA43" s="49"/>
      <c r="AB43" s="67"/>
      <c r="AC43" s="67"/>
      <c r="AD43" s="68"/>
      <c r="AE43" s="45"/>
      <c r="AF43" s="41"/>
      <c r="AG43" s="42"/>
      <c r="AH43" s="43"/>
      <c r="AI43" s="43"/>
      <c r="AJ43" s="83"/>
      <c r="AK43" s="35"/>
      <c r="AL43" s="58" t="s">
        <v>80</v>
      </c>
    </row>
    <row r="44" spans="2:38" ht="15.75">
      <c r="B44" s="169"/>
      <c r="C44" s="58" t="s">
        <v>97</v>
      </c>
      <c r="D44" s="60"/>
      <c r="E44" s="38"/>
      <c r="F44" s="38"/>
      <c r="G44" s="54"/>
      <c r="H44" s="55"/>
      <c r="I44" s="41"/>
      <c r="J44" s="167">
        <v>1.5</v>
      </c>
      <c r="K44" s="43"/>
      <c r="L44" s="46"/>
      <c r="M44" s="46"/>
      <c r="N44" s="84"/>
      <c r="O44" s="115"/>
      <c r="P44" s="44"/>
      <c r="Q44" s="55"/>
      <c r="R44" s="38"/>
      <c r="S44" s="38"/>
      <c r="T44" s="54"/>
      <c r="U44" s="55"/>
      <c r="V44" s="38"/>
      <c r="W44" s="65"/>
      <c r="X44" s="46"/>
      <c r="Y44" s="46"/>
      <c r="Z44" s="44"/>
      <c r="AA44" s="55"/>
      <c r="AB44" s="38"/>
      <c r="AC44" s="38"/>
      <c r="AD44" s="54"/>
      <c r="AE44" s="45"/>
      <c r="AF44" s="71"/>
      <c r="AG44" s="42"/>
      <c r="AH44" s="43"/>
      <c r="AI44" s="43"/>
      <c r="AJ44" s="44"/>
      <c r="AK44" s="169"/>
      <c r="AL44" s="58" t="s">
        <v>97</v>
      </c>
    </row>
    <row r="45" spans="2:38" ht="18.75">
      <c r="B45" s="35" t="s">
        <v>51</v>
      </c>
      <c r="C45" s="172" t="s">
        <v>98</v>
      </c>
      <c r="D45" s="53"/>
      <c r="E45" s="38"/>
      <c r="F45" s="38"/>
      <c r="G45" s="54"/>
      <c r="H45" s="98">
        <v>3</v>
      </c>
      <c r="I45" s="41"/>
      <c r="J45" s="42"/>
      <c r="K45" s="46" t="s">
        <v>52</v>
      </c>
      <c r="L45" s="46"/>
      <c r="M45" s="46" t="s">
        <v>40</v>
      </c>
      <c r="N45" s="84"/>
      <c r="O45" s="116"/>
      <c r="P45" s="44"/>
      <c r="Q45" s="117">
        <v>13</v>
      </c>
      <c r="R45" s="117">
        <v>0</v>
      </c>
      <c r="S45" s="117">
        <v>46</v>
      </c>
      <c r="T45" s="118" t="s">
        <v>33</v>
      </c>
      <c r="U45" s="55"/>
      <c r="V45" s="38"/>
      <c r="W45" s="72"/>
      <c r="Y45" s="46"/>
      <c r="Z45" s="44"/>
      <c r="AA45" s="55"/>
      <c r="AB45" s="38"/>
      <c r="AC45" s="38"/>
      <c r="AD45" s="54"/>
      <c r="AE45" s="45"/>
      <c r="AF45" s="41"/>
      <c r="AG45" s="42"/>
      <c r="AH45" s="43"/>
      <c r="AI45" s="43"/>
      <c r="AJ45" s="44"/>
      <c r="AK45" s="35" t="s">
        <v>51</v>
      </c>
      <c r="AL45" s="172" t="s">
        <v>98</v>
      </c>
    </row>
    <row r="46" spans="2:38" ht="18">
      <c r="B46" s="35"/>
      <c r="C46" s="58" t="s">
        <v>99</v>
      </c>
      <c r="H46" s="55"/>
      <c r="I46" s="41"/>
      <c r="J46" s="42"/>
      <c r="K46" s="46"/>
      <c r="L46" s="70"/>
      <c r="M46" s="68"/>
      <c r="N46" s="84"/>
      <c r="O46" s="43"/>
      <c r="P46" s="44"/>
      <c r="Q46" s="49"/>
      <c r="R46" s="67"/>
      <c r="S46" s="67"/>
      <c r="T46" s="68"/>
      <c r="U46" s="55"/>
      <c r="V46" s="38"/>
      <c r="W46" s="72"/>
      <c r="X46" s="46"/>
      <c r="Y46" s="46"/>
      <c r="Z46" s="95"/>
      <c r="AA46" s="55"/>
      <c r="AB46" s="38"/>
      <c r="AC46" s="38"/>
      <c r="AD46" s="54"/>
      <c r="AE46" s="45"/>
      <c r="AF46" s="41"/>
      <c r="AG46" s="42"/>
      <c r="AH46" s="66"/>
      <c r="AI46" s="66"/>
      <c r="AJ46" s="44"/>
      <c r="AK46" s="35"/>
      <c r="AL46" s="58" t="s">
        <v>99</v>
      </c>
    </row>
    <row r="47" spans="2:38" ht="17.25">
      <c r="B47" s="35"/>
      <c r="C47" s="58" t="s">
        <v>100</v>
      </c>
      <c r="D47" s="60"/>
      <c r="E47" s="38"/>
      <c r="F47" s="38"/>
      <c r="G47" s="54"/>
      <c r="H47" s="55"/>
      <c r="I47" s="41"/>
      <c r="J47" s="42"/>
      <c r="K47" s="46" t="s">
        <v>39</v>
      </c>
      <c r="L47" s="84"/>
      <c r="M47" s="46"/>
      <c r="N47" s="46"/>
      <c r="O47" s="61"/>
      <c r="P47" s="44"/>
      <c r="Q47" s="49"/>
      <c r="R47" s="67"/>
      <c r="S47" s="67"/>
      <c r="T47" s="68"/>
      <c r="U47" s="55"/>
      <c r="V47" s="71"/>
      <c r="W47" s="72"/>
      <c r="X47" s="46"/>
      <c r="Y47" s="46"/>
      <c r="Z47" s="44"/>
      <c r="AA47" s="117">
        <v>13</v>
      </c>
      <c r="AB47" s="117">
        <v>0</v>
      </c>
      <c r="AC47" s="117">
        <v>46</v>
      </c>
      <c r="AD47" s="118" t="s">
        <v>33</v>
      </c>
      <c r="AE47" s="45"/>
      <c r="AF47" s="41"/>
      <c r="AG47" s="42"/>
      <c r="AH47" s="43"/>
      <c r="AI47" s="43"/>
      <c r="AJ47" s="44"/>
      <c r="AK47" s="35"/>
      <c r="AL47" s="58" t="s">
        <v>100</v>
      </c>
    </row>
    <row r="48" spans="2:38" ht="17.25">
      <c r="B48" s="169"/>
      <c r="C48" s="58" t="s">
        <v>101</v>
      </c>
      <c r="D48" s="114">
        <v>20</v>
      </c>
      <c r="E48" s="74">
        <v>0</v>
      </c>
      <c r="F48" s="74">
        <v>18</v>
      </c>
      <c r="G48" s="65" t="s">
        <v>34</v>
      </c>
      <c r="H48" s="55"/>
      <c r="I48" s="41"/>
      <c r="J48" s="42"/>
      <c r="K48" s="43"/>
      <c r="L48" s="43"/>
      <c r="M48" s="43"/>
      <c r="N48" s="46"/>
      <c r="O48" s="43"/>
      <c r="P48" s="44"/>
      <c r="Q48" s="79"/>
      <c r="R48" s="80"/>
      <c r="S48" s="80"/>
      <c r="T48" s="81"/>
      <c r="U48" s="55"/>
      <c r="V48" s="38"/>
      <c r="W48" s="72"/>
      <c r="X48" s="66"/>
      <c r="Y48" s="66"/>
      <c r="Z48" s="44"/>
      <c r="AA48" s="120"/>
      <c r="AB48" s="120"/>
      <c r="AC48" s="120"/>
      <c r="AD48" s="121"/>
      <c r="AE48" s="45"/>
      <c r="AF48" s="41"/>
      <c r="AG48" s="42"/>
      <c r="AH48" s="43"/>
      <c r="AI48" s="43"/>
      <c r="AJ48" s="44"/>
      <c r="AK48" s="169"/>
      <c r="AL48" s="58" t="s">
        <v>101</v>
      </c>
    </row>
    <row r="49" spans="2:38" ht="15">
      <c r="B49" s="35" t="s">
        <v>53</v>
      </c>
      <c r="C49" s="168" t="s">
        <v>102</v>
      </c>
      <c r="H49" s="55"/>
      <c r="I49" s="41"/>
      <c r="J49" s="42"/>
      <c r="K49" s="46"/>
      <c r="L49" s="43"/>
      <c r="M49" s="61"/>
      <c r="N49" s="46"/>
      <c r="O49" s="43"/>
      <c r="P49" s="44"/>
      <c r="Q49" s="79"/>
      <c r="R49" s="80"/>
      <c r="S49" s="80"/>
      <c r="T49" s="81"/>
      <c r="U49" s="55"/>
      <c r="V49" s="122" t="s">
        <v>54</v>
      </c>
      <c r="W49" s="72"/>
      <c r="X49" s="46"/>
      <c r="Y49" s="46"/>
      <c r="Z49" s="44"/>
      <c r="AA49" s="53"/>
      <c r="AB49" s="38"/>
      <c r="AC49" s="38"/>
      <c r="AD49" s="54"/>
      <c r="AE49" s="45"/>
      <c r="AF49" s="122" t="s">
        <v>54</v>
      </c>
      <c r="AG49" s="42"/>
      <c r="AH49" s="43"/>
      <c r="AI49" s="43"/>
      <c r="AJ49" s="44"/>
      <c r="AK49" s="35" t="s">
        <v>53</v>
      </c>
      <c r="AL49" s="168" t="s">
        <v>102</v>
      </c>
    </row>
    <row r="50" spans="2:38" ht="18">
      <c r="B50" s="173"/>
      <c r="C50" s="58" t="s">
        <v>103</v>
      </c>
      <c r="D50" s="77">
        <v>18</v>
      </c>
      <c r="E50" s="78">
        <v>24</v>
      </c>
      <c r="F50" s="78">
        <v>5</v>
      </c>
      <c r="G50" s="65" t="s">
        <v>33</v>
      </c>
      <c r="H50" s="69">
        <v>1</v>
      </c>
      <c r="I50" s="41"/>
      <c r="J50" s="42"/>
      <c r="L50" s="46" t="s">
        <v>38</v>
      </c>
      <c r="M50" s="62" t="s">
        <v>35</v>
      </c>
      <c r="N50" s="46"/>
      <c r="O50" s="43"/>
      <c r="P50" s="44"/>
      <c r="Q50" s="123"/>
      <c r="R50" s="123"/>
      <c r="S50" s="123"/>
      <c r="T50" s="76"/>
      <c r="U50" s="55"/>
      <c r="V50" s="38"/>
      <c r="W50" s="72"/>
      <c r="X50" s="46"/>
      <c r="Y50" s="46"/>
      <c r="Z50" s="44"/>
      <c r="AA50" s="53"/>
      <c r="AB50" s="38"/>
      <c r="AC50" s="38"/>
      <c r="AD50" s="54"/>
      <c r="AE50" s="45"/>
      <c r="AF50" s="41"/>
      <c r="AG50" s="42"/>
      <c r="AH50" s="43"/>
      <c r="AI50" s="43"/>
      <c r="AJ50" s="44"/>
      <c r="AK50" s="173"/>
      <c r="AL50" s="58" t="s">
        <v>103</v>
      </c>
    </row>
    <row r="51" spans="2:38" ht="15">
      <c r="B51" s="35"/>
      <c r="C51" s="58" t="s">
        <v>104</v>
      </c>
      <c r="D51" s="60"/>
      <c r="E51" s="38"/>
      <c r="F51" s="38"/>
      <c r="G51" s="54"/>
      <c r="H51" s="40"/>
      <c r="I51" s="41"/>
      <c r="J51" s="42"/>
      <c r="K51" s="43"/>
      <c r="L51" s="43"/>
      <c r="M51" s="61"/>
      <c r="N51" s="46"/>
      <c r="O51" s="43"/>
      <c r="P51" s="44"/>
      <c r="Q51" s="55"/>
      <c r="R51" s="38"/>
      <c r="S51" s="38"/>
      <c r="T51" s="57"/>
      <c r="U51" s="55"/>
      <c r="V51" s="38"/>
      <c r="W51" s="72"/>
      <c r="X51" s="46"/>
      <c r="Y51" s="46"/>
      <c r="Z51" s="44"/>
      <c r="AA51" s="53"/>
      <c r="AB51" s="38"/>
      <c r="AC51" s="38"/>
      <c r="AD51" s="54"/>
      <c r="AE51" s="45"/>
      <c r="AF51" s="41"/>
      <c r="AG51" s="42"/>
      <c r="AH51" s="43"/>
      <c r="AI51" s="43"/>
      <c r="AJ51" s="44"/>
      <c r="AK51" s="35"/>
      <c r="AL51" s="58" t="s">
        <v>104</v>
      </c>
    </row>
    <row r="52" spans="2:38" ht="15">
      <c r="B52" s="35"/>
      <c r="C52" s="58" t="s">
        <v>105</v>
      </c>
      <c r="D52" s="49"/>
      <c r="E52" s="67"/>
      <c r="F52" s="67"/>
      <c r="G52" s="68"/>
      <c r="H52" s="40"/>
      <c r="I52" s="41"/>
      <c r="J52" s="42"/>
      <c r="K52" s="46" t="s">
        <v>39</v>
      </c>
      <c r="L52" s="43"/>
      <c r="M52" s="46" t="s">
        <v>40</v>
      </c>
      <c r="N52" s="46"/>
      <c r="O52" s="43"/>
      <c r="P52" s="44"/>
      <c r="Q52" s="55"/>
      <c r="R52" s="38"/>
      <c r="S52" s="38"/>
      <c r="T52" s="59"/>
      <c r="U52" s="55"/>
      <c r="V52" s="38"/>
      <c r="W52" s="72"/>
      <c r="X52" s="46"/>
      <c r="Y52" s="46"/>
      <c r="Z52" s="44"/>
      <c r="AA52" s="53"/>
      <c r="AB52" s="38"/>
      <c r="AC52" s="38"/>
      <c r="AD52" s="54"/>
      <c r="AE52" s="45"/>
      <c r="AF52" s="41"/>
      <c r="AG52" s="42"/>
      <c r="AH52" s="43"/>
      <c r="AI52" s="43"/>
      <c r="AJ52" s="44"/>
      <c r="AK52" s="35"/>
      <c r="AL52" s="58" t="s">
        <v>105</v>
      </c>
    </row>
    <row r="53" spans="2:38" ht="15">
      <c r="B53" s="169"/>
      <c r="C53" s="168" t="s">
        <v>106</v>
      </c>
      <c r="H53" s="40"/>
      <c r="I53" s="41"/>
      <c r="J53" s="42"/>
      <c r="K53" s="43"/>
      <c r="L53" s="43"/>
      <c r="M53" s="43"/>
      <c r="N53" s="46"/>
      <c r="O53" s="43"/>
      <c r="P53" s="44"/>
      <c r="Q53" s="55"/>
      <c r="R53" s="38"/>
      <c r="S53" s="38"/>
      <c r="T53" s="59"/>
      <c r="U53" s="55"/>
      <c r="V53" s="38"/>
      <c r="W53" s="72"/>
      <c r="X53" s="46"/>
      <c r="Y53" s="46"/>
      <c r="Z53" s="44"/>
      <c r="AA53" s="124"/>
      <c r="AB53" s="41"/>
      <c r="AC53" s="41"/>
      <c r="AD53" s="56"/>
      <c r="AE53" s="45"/>
      <c r="AF53" s="41"/>
      <c r="AG53" s="42"/>
      <c r="AH53" s="43"/>
      <c r="AI53" s="43"/>
      <c r="AJ53" s="44"/>
      <c r="AK53" s="169"/>
      <c r="AL53" s="168" t="s">
        <v>106</v>
      </c>
    </row>
    <row r="54" spans="2:38" ht="17.25">
      <c r="B54" s="35" t="s">
        <v>55</v>
      </c>
      <c r="C54" s="58" t="s">
        <v>82</v>
      </c>
      <c r="D54" s="270">
        <v>12</v>
      </c>
      <c r="E54" s="271">
        <v>6</v>
      </c>
      <c r="F54" s="271">
        <v>24</v>
      </c>
      <c r="G54" s="65" t="s">
        <v>33</v>
      </c>
      <c r="H54" s="69">
        <v>1</v>
      </c>
      <c r="I54" s="41"/>
      <c r="J54" s="42"/>
      <c r="K54" s="43"/>
      <c r="L54" s="43"/>
      <c r="M54" s="43"/>
      <c r="N54" s="43"/>
      <c r="O54" s="43"/>
      <c r="P54" s="44"/>
      <c r="Q54" s="123"/>
      <c r="R54" s="123"/>
      <c r="S54" s="123"/>
      <c r="T54" s="76"/>
      <c r="U54" s="45"/>
      <c r="V54" s="41"/>
      <c r="W54" s="42"/>
      <c r="X54" s="46"/>
      <c r="Y54" s="46"/>
      <c r="Z54" s="44"/>
      <c r="AA54" s="124"/>
      <c r="AB54" s="41"/>
      <c r="AC54" s="41"/>
      <c r="AD54" s="56"/>
      <c r="AE54" s="45"/>
      <c r="AF54" s="41"/>
      <c r="AG54" s="42"/>
      <c r="AH54" s="43"/>
      <c r="AI54" s="43"/>
      <c r="AJ54" s="44"/>
      <c r="AK54" s="35" t="s">
        <v>55</v>
      </c>
      <c r="AL54" s="58" t="s">
        <v>82</v>
      </c>
    </row>
    <row r="55" spans="2:38" ht="15">
      <c r="B55" s="35"/>
      <c r="C55" s="48" t="s">
        <v>83</v>
      </c>
      <c r="D55" s="60"/>
      <c r="E55" s="38"/>
      <c r="F55" s="38"/>
      <c r="G55" s="125"/>
      <c r="H55" s="40"/>
      <c r="I55" s="41"/>
      <c r="J55" s="42"/>
      <c r="K55" s="43"/>
      <c r="L55" s="43"/>
      <c r="M55" s="43"/>
      <c r="N55" s="43"/>
      <c r="O55" s="43"/>
      <c r="P55" s="44"/>
      <c r="Q55" s="45"/>
      <c r="R55" s="41"/>
      <c r="S55" s="41"/>
      <c r="T55" s="59"/>
      <c r="U55" s="45"/>
      <c r="V55" s="41"/>
      <c r="W55" s="42"/>
      <c r="X55" s="46"/>
      <c r="Y55" s="46"/>
      <c r="Z55" s="44"/>
      <c r="AA55" s="124"/>
      <c r="AB55" s="41"/>
      <c r="AC55" s="41"/>
      <c r="AD55" s="42"/>
      <c r="AE55" s="45"/>
      <c r="AF55" s="41"/>
      <c r="AG55" s="42"/>
      <c r="AH55" s="43"/>
      <c r="AI55" s="43"/>
      <c r="AJ55" s="44"/>
      <c r="AK55" s="35"/>
      <c r="AL55" s="58" t="s">
        <v>83</v>
      </c>
    </row>
    <row r="56" spans="2:38" ht="15">
      <c r="B56" s="35"/>
      <c r="C56" s="48" t="s">
        <v>84</v>
      </c>
      <c r="D56" s="37" t="s">
        <v>29</v>
      </c>
      <c r="E56" s="38"/>
      <c r="F56" s="38"/>
      <c r="G56" s="39" t="s">
        <v>30</v>
      </c>
      <c r="H56" s="40"/>
      <c r="I56" s="41"/>
      <c r="J56" s="42"/>
      <c r="K56" s="43"/>
      <c r="L56" s="43"/>
      <c r="M56" s="43"/>
      <c r="N56" s="43"/>
      <c r="O56" s="43"/>
      <c r="P56" s="44"/>
      <c r="Q56" s="45"/>
      <c r="R56" s="41"/>
      <c r="S56" s="41"/>
      <c r="T56" s="59"/>
      <c r="U56" s="45"/>
      <c r="V56" s="41"/>
      <c r="W56" s="42"/>
      <c r="X56" s="126"/>
      <c r="Y56" s="126"/>
      <c r="Z56" s="44"/>
      <c r="AE56" s="45"/>
      <c r="AF56" s="41"/>
      <c r="AG56" s="42"/>
      <c r="AH56" s="43"/>
      <c r="AI56" s="43"/>
      <c r="AJ56" s="44"/>
      <c r="AK56" s="35"/>
      <c r="AL56" s="58" t="s">
        <v>84</v>
      </c>
    </row>
    <row r="57" spans="2:38" ht="15">
      <c r="B57" s="169"/>
      <c r="C57" s="36" t="s">
        <v>107</v>
      </c>
      <c r="D57" s="174"/>
      <c r="E57" s="175"/>
      <c r="F57" s="175"/>
      <c r="G57" s="176"/>
      <c r="H57" s="177"/>
      <c r="I57" s="178"/>
      <c r="J57" s="179"/>
      <c r="K57" s="180"/>
      <c r="L57" s="180"/>
      <c r="M57" s="180"/>
      <c r="N57" s="180"/>
      <c r="O57" s="180"/>
      <c r="P57" s="181"/>
      <c r="Q57" s="177"/>
      <c r="R57" s="178"/>
      <c r="S57" s="178"/>
      <c r="T57" s="179"/>
      <c r="U57" s="177"/>
      <c r="V57" s="178"/>
      <c r="W57" s="179"/>
      <c r="X57" s="66"/>
      <c r="Y57" s="66"/>
      <c r="Z57" s="181"/>
      <c r="AA57" s="177"/>
      <c r="AB57" s="178"/>
      <c r="AC57" s="178"/>
      <c r="AD57" s="179"/>
      <c r="AE57" s="177"/>
      <c r="AF57" s="178"/>
      <c r="AG57" s="179"/>
      <c r="AH57" s="180"/>
      <c r="AI57" s="180"/>
      <c r="AJ57" s="181"/>
      <c r="AK57" s="169"/>
      <c r="AL57" s="168" t="s">
        <v>107</v>
      </c>
    </row>
    <row r="58" spans="2:38" ht="15">
      <c r="B58" s="35" t="s">
        <v>56</v>
      </c>
      <c r="C58" s="58" t="s">
        <v>98</v>
      </c>
      <c r="D58" s="41"/>
      <c r="E58" s="41"/>
      <c r="F58" s="41"/>
      <c r="G58" s="42"/>
      <c r="H58" s="94">
        <v>1.5</v>
      </c>
      <c r="I58" s="41"/>
      <c r="J58" s="42"/>
      <c r="K58" s="43"/>
      <c r="L58" s="43"/>
      <c r="M58" s="43"/>
      <c r="N58" s="43"/>
      <c r="O58" s="43"/>
      <c r="P58" s="44"/>
      <c r="Q58" s="41"/>
      <c r="R58" s="41"/>
      <c r="S58" s="41"/>
      <c r="T58" s="42"/>
      <c r="U58" s="41"/>
      <c r="V58" s="41"/>
      <c r="W58" s="42"/>
      <c r="X58" s="85"/>
      <c r="Y58" s="85"/>
      <c r="Z58" s="44"/>
      <c r="AA58" s="41"/>
      <c r="AB58" s="41"/>
      <c r="AC58" s="41"/>
      <c r="AD58" s="42"/>
      <c r="AE58" s="41"/>
      <c r="AF58" s="41"/>
      <c r="AG58" s="42"/>
      <c r="AH58" s="43"/>
      <c r="AI58" s="43"/>
      <c r="AJ58" s="183"/>
      <c r="AK58" s="35" t="s">
        <v>56</v>
      </c>
      <c r="AL58" s="58" t="s">
        <v>98</v>
      </c>
    </row>
    <row r="59" spans="2:38" ht="15">
      <c r="B59" s="35"/>
      <c r="C59" s="58" t="s">
        <v>108</v>
      </c>
      <c r="D59" s="37" t="s">
        <v>29</v>
      </c>
      <c r="E59" s="38"/>
      <c r="F59" s="38"/>
      <c r="G59" s="39" t="s">
        <v>30</v>
      </c>
      <c r="H59" s="67"/>
      <c r="I59" s="67"/>
      <c r="J59" s="42"/>
      <c r="K59" s="43"/>
      <c r="L59" s="70"/>
      <c r="M59" s="43"/>
      <c r="N59" s="70"/>
      <c r="O59" s="70"/>
      <c r="P59" s="188"/>
      <c r="Q59" s="67"/>
      <c r="R59" s="67"/>
      <c r="S59" s="67"/>
      <c r="T59" s="68"/>
      <c r="U59" s="67"/>
      <c r="V59" s="41"/>
      <c r="W59" s="68"/>
      <c r="X59" s="70"/>
      <c r="Y59" s="61"/>
      <c r="Z59" s="191"/>
      <c r="AA59" s="184"/>
      <c r="AB59" s="184"/>
      <c r="AC59" s="67"/>
      <c r="AD59" s="68"/>
      <c r="AE59" s="67"/>
      <c r="AF59" s="67"/>
      <c r="AG59" s="68"/>
      <c r="AH59" s="70"/>
      <c r="AI59" s="70"/>
      <c r="AJ59" s="183"/>
      <c r="AK59" s="35"/>
      <c r="AL59" s="58" t="s">
        <v>108</v>
      </c>
    </row>
    <row r="60" spans="2:38" ht="15">
      <c r="B60" s="35"/>
      <c r="C60" s="58" t="s">
        <v>100</v>
      </c>
      <c r="D60" s="67"/>
      <c r="E60" s="67"/>
      <c r="F60" s="67"/>
      <c r="G60" s="68"/>
      <c r="H60" s="67"/>
      <c r="I60" s="67"/>
      <c r="J60" s="68"/>
      <c r="K60" s="70"/>
      <c r="L60" s="70"/>
      <c r="M60" s="70"/>
      <c r="N60" s="70"/>
      <c r="O60" s="70"/>
      <c r="P60" s="189"/>
      <c r="Q60" s="67"/>
      <c r="R60" s="67"/>
      <c r="S60" s="67"/>
      <c r="T60" s="68"/>
      <c r="U60" s="67"/>
      <c r="V60" s="67"/>
      <c r="W60" s="68"/>
      <c r="X60" s="70"/>
      <c r="Y60" s="70"/>
      <c r="Z60" s="189"/>
      <c r="AA60" s="67"/>
      <c r="AB60" s="67"/>
      <c r="AC60" s="67"/>
      <c r="AD60" s="68"/>
      <c r="AE60" s="67"/>
      <c r="AF60" s="67"/>
      <c r="AG60" s="68"/>
      <c r="AH60" s="70"/>
      <c r="AI60" s="70"/>
      <c r="AJ60" s="183"/>
      <c r="AK60" s="35"/>
      <c r="AL60" s="58" t="s">
        <v>100</v>
      </c>
    </row>
    <row r="61" spans="2:38" ht="15.75" thickBot="1">
      <c r="B61" s="51"/>
      <c r="C61" s="52" t="s">
        <v>101</v>
      </c>
      <c r="D61" s="185"/>
      <c r="E61" s="185"/>
      <c r="F61" s="185"/>
      <c r="G61" s="186"/>
      <c r="H61" s="185"/>
      <c r="I61" s="185"/>
      <c r="J61" s="186"/>
      <c r="K61" s="187"/>
      <c r="L61" s="187"/>
      <c r="M61" s="187"/>
      <c r="N61" s="187"/>
      <c r="O61" s="187"/>
      <c r="P61" s="190"/>
      <c r="Q61" s="185"/>
      <c r="R61" s="185"/>
      <c r="S61" s="185"/>
      <c r="T61" s="186"/>
      <c r="U61" s="185"/>
      <c r="V61" s="185"/>
      <c r="W61" s="186"/>
      <c r="X61" s="187"/>
      <c r="Y61" s="187"/>
      <c r="Z61" s="190"/>
      <c r="AA61" s="185"/>
      <c r="AB61" s="185"/>
      <c r="AC61" s="185"/>
      <c r="AD61" s="186"/>
      <c r="AE61" s="185"/>
      <c r="AF61" s="185"/>
      <c r="AG61" s="186"/>
      <c r="AH61" s="187"/>
      <c r="AI61" s="70"/>
      <c r="AJ61" s="192"/>
      <c r="AK61" s="51"/>
      <c r="AL61" s="52" t="s">
        <v>101</v>
      </c>
    </row>
    <row r="62" spans="2:38">
      <c r="B62" s="120"/>
      <c r="C62" s="120"/>
      <c r="AI62" s="182"/>
      <c r="AJ62" s="193"/>
    </row>
    <row r="63" spans="2:38" ht="16.5" thickBot="1">
      <c r="B63" s="120"/>
      <c r="D63" s="130" t="s">
        <v>57</v>
      </c>
      <c r="E63" s="131"/>
      <c r="F63" s="132"/>
      <c r="G63" s="123"/>
      <c r="H63" s="133" t="s">
        <v>58</v>
      </c>
      <c r="I63" s="129"/>
      <c r="J63" s="134"/>
      <c r="K63" s="3"/>
      <c r="L63" s="133" t="s">
        <v>59</v>
      </c>
      <c r="M63" s="3"/>
      <c r="P63" s="128"/>
      <c r="Q63" s="135" t="s">
        <v>60</v>
      </c>
      <c r="R63" s="3"/>
      <c r="S63" s="3"/>
      <c r="U63" s="127"/>
      <c r="V63" s="76"/>
      <c r="W63" s="136" t="s">
        <v>61</v>
      </c>
      <c r="X63" s="3"/>
      <c r="Y63" s="123"/>
      <c r="Z63" s="127"/>
    </row>
    <row r="64" spans="2:38" ht="20.25">
      <c r="D64" s="137" t="s">
        <v>62</v>
      </c>
      <c r="E64" s="137"/>
      <c r="F64" s="137"/>
      <c r="G64" s="128"/>
      <c r="H64" s="138" t="s">
        <v>63</v>
      </c>
      <c r="I64" s="138"/>
      <c r="J64" s="127"/>
      <c r="K64" s="139"/>
      <c r="L64" s="140" t="s">
        <v>72</v>
      </c>
      <c r="M64" s="123"/>
      <c r="P64" s="120"/>
      <c r="Q64" s="141" t="s">
        <v>145</v>
      </c>
      <c r="R64" s="142"/>
      <c r="S64" s="142"/>
      <c r="T64" s="128"/>
      <c r="U64" s="119"/>
      <c r="V64" s="143"/>
      <c r="W64" s="144" t="s">
        <v>148</v>
      </c>
      <c r="X64" s="144"/>
      <c r="Y64" s="143"/>
      <c r="Z64" s="128"/>
      <c r="AC64" s="145"/>
      <c r="AD64" s="146"/>
      <c r="AE64" s="147" t="s">
        <v>64</v>
      </c>
      <c r="AF64" s="146"/>
      <c r="AG64" s="146"/>
      <c r="AH64" s="146"/>
      <c r="AI64" s="275"/>
      <c r="AJ64" s="148"/>
    </row>
    <row r="65" spans="4:36" ht="18">
      <c r="D65" s="269" t="s">
        <v>144</v>
      </c>
      <c r="E65" s="269"/>
      <c r="F65" s="269"/>
      <c r="G65" s="120"/>
      <c r="H65" s="149" t="s">
        <v>65</v>
      </c>
      <c r="I65" s="149"/>
      <c r="J65" s="150"/>
      <c r="L65" s="120"/>
      <c r="P65" s="120"/>
      <c r="Q65" s="151" t="s">
        <v>146</v>
      </c>
      <c r="R65" s="151"/>
      <c r="S65" s="151"/>
      <c r="T65" s="120"/>
      <c r="U65" s="143"/>
      <c r="V65" s="143"/>
      <c r="W65" s="152" t="s">
        <v>66</v>
      </c>
      <c r="X65" s="152"/>
      <c r="Y65" s="143"/>
      <c r="Z65" s="120"/>
      <c r="AC65" s="153" t="s">
        <v>67</v>
      </c>
      <c r="AD65" s="154"/>
      <c r="AE65" s="154"/>
      <c r="AF65" s="154"/>
      <c r="AG65" s="155"/>
      <c r="AH65" s="156"/>
      <c r="AI65" s="157"/>
      <c r="AJ65" s="276"/>
    </row>
    <row r="66" spans="4:36" ht="18.75" thickBot="1">
      <c r="D66" s="142" t="s">
        <v>143</v>
      </c>
      <c r="E66" s="142"/>
      <c r="F66" s="142"/>
      <c r="G66" s="120"/>
      <c r="H66" s="158" t="s">
        <v>68</v>
      </c>
      <c r="I66" s="158"/>
      <c r="J66" s="150"/>
      <c r="P66" s="120"/>
      <c r="Q66" s="159" t="s">
        <v>147</v>
      </c>
      <c r="R66" s="159"/>
      <c r="S66" s="160"/>
      <c r="T66" s="120"/>
      <c r="U66" s="143"/>
      <c r="W66" s="161" t="s">
        <v>69</v>
      </c>
      <c r="X66" s="161"/>
      <c r="Z66" s="120"/>
      <c r="AC66" s="162"/>
      <c r="AD66" s="163"/>
      <c r="AE66" s="163"/>
      <c r="AF66" s="163"/>
      <c r="AG66" s="164"/>
      <c r="AH66" s="165"/>
      <c r="AI66" s="277"/>
      <c r="AJ66" s="278"/>
    </row>
    <row r="67" spans="4:36" ht="15">
      <c r="D67" s="166" t="s">
        <v>142</v>
      </c>
      <c r="E67" s="166"/>
      <c r="F67" s="166"/>
      <c r="G67" s="120"/>
      <c r="H67" s="120"/>
      <c r="I67" s="120"/>
      <c r="J67" s="150"/>
      <c r="P67" s="120"/>
      <c r="Q67" s="120"/>
      <c r="T67" s="128" t="s">
        <v>70</v>
      </c>
    </row>
  </sheetData>
  <sortState ref="J25:K27">
    <sortCondition sortBy="icon" ref="J26"/>
  </sortState>
  <mergeCells count="8">
    <mergeCell ref="D8:F8"/>
    <mergeCell ref="Q8:S8"/>
    <mergeCell ref="AA8:AC8"/>
    <mergeCell ref="AK7:AL7"/>
    <mergeCell ref="B7:C7"/>
    <mergeCell ref="D7:P7"/>
    <mergeCell ref="Q7:Z7"/>
    <mergeCell ref="AA7:AJ7"/>
  </mergeCells>
  <pageMargins left="0.75" right="0.75" top="1" bottom="1" header="0" footer="0"/>
  <pageSetup paperSize="9" scale="27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55"/>
  <sheetViews>
    <sheetView workbookViewId="0">
      <selection activeCell="L15" sqref="L15"/>
    </sheetView>
  </sheetViews>
  <sheetFormatPr baseColWidth="10" defaultRowHeight="12.75"/>
  <sheetData>
    <row r="1" spans="1:28" ht="13.5" thickBot="1">
      <c r="A1" s="196" t="s">
        <v>4</v>
      </c>
      <c r="B1" s="197" t="s">
        <v>5</v>
      </c>
      <c r="C1" s="293" t="s">
        <v>6</v>
      </c>
      <c r="D1" s="293"/>
      <c r="E1" s="293"/>
      <c r="F1" s="198"/>
      <c r="G1" s="199" t="s">
        <v>110</v>
      </c>
      <c r="H1" s="200" t="s">
        <v>111</v>
      </c>
      <c r="I1" s="201" t="s">
        <v>112</v>
      </c>
      <c r="J1" s="200"/>
      <c r="K1" s="200" t="s">
        <v>113</v>
      </c>
      <c r="L1" s="200"/>
      <c r="M1" s="200"/>
      <c r="N1" s="202" t="s">
        <v>114</v>
      </c>
      <c r="O1" s="201"/>
      <c r="P1" s="201"/>
      <c r="Q1" s="201"/>
      <c r="R1" s="203"/>
      <c r="S1" s="204"/>
      <c r="T1" s="204"/>
      <c r="U1" s="205"/>
      <c r="V1" s="200" t="s">
        <v>115</v>
      </c>
      <c r="W1" s="206" t="s">
        <v>115</v>
      </c>
      <c r="X1" s="207"/>
      <c r="Y1" s="207"/>
      <c r="Z1" s="207"/>
      <c r="AA1" s="207"/>
      <c r="AB1" s="207"/>
    </row>
    <row r="2" spans="1:28">
      <c r="A2" s="208"/>
      <c r="B2" s="209"/>
      <c r="C2" s="19" t="s">
        <v>17</v>
      </c>
      <c r="D2" s="20" t="s">
        <v>18</v>
      </c>
      <c r="E2" s="21" t="s">
        <v>19</v>
      </c>
      <c r="F2" s="22" t="s">
        <v>20</v>
      </c>
      <c r="G2" s="200" t="s">
        <v>116</v>
      </c>
      <c r="H2" s="200" t="s">
        <v>117</v>
      </c>
      <c r="I2" s="201" t="s">
        <v>118</v>
      </c>
      <c r="J2" s="210" t="s">
        <v>119</v>
      </c>
      <c r="K2" s="200" t="s">
        <v>120</v>
      </c>
      <c r="L2" s="200" t="s">
        <v>121</v>
      </c>
      <c r="M2" s="200" t="s">
        <v>122</v>
      </c>
      <c r="N2" s="201" t="s">
        <v>123</v>
      </c>
      <c r="O2" s="201" t="s">
        <v>124</v>
      </c>
      <c r="P2" s="201" t="s">
        <v>125</v>
      </c>
      <c r="Q2" s="201" t="s">
        <v>126</v>
      </c>
      <c r="R2" s="203" t="s">
        <v>127</v>
      </c>
      <c r="S2" s="204" t="s">
        <v>128</v>
      </c>
      <c r="T2" s="204" t="s">
        <v>129</v>
      </c>
      <c r="U2" s="211" t="s">
        <v>130</v>
      </c>
      <c r="V2" s="212" t="s">
        <v>131</v>
      </c>
      <c r="W2" s="213" t="s">
        <v>132</v>
      </c>
      <c r="X2" s="207"/>
      <c r="Y2" s="207"/>
      <c r="Z2" s="207"/>
      <c r="AA2" s="207"/>
      <c r="AB2" s="207"/>
    </row>
    <row r="3" spans="1:28">
      <c r="A3" s="214" t="s">
        <v>28</v>
      </c>
      <c r="B3" s="215" t="s">
        <v>73</v>
      </c>
      <c r="C3" s="246" t="s">
        <v>29</v>
      </c>
      <c r="D3" s="217"/>
      <c r="E3" s="217"/>
      <c r="F3" s="218" t="s">
        <v>30</v>
      </c>
      <c r="G3" s="219"/>
      <c r="H3" s="219">
        <v>2.5</v>
      </c>
      <c r="I3" s="219"/>
      <c r="J3" s="219">
        <v>12</v>
      </c>
      <c r="K3" s="219">
        <v>0</v>
      </c>
      <c r="L3" s="219">
        <v>60</v>
      </c>
      <c r="M3" s="219">
        <v>4</v>
      </c>
      <c r="N3" s="219">
        <v>0</v>
      </c>
      <c r="O3" s="219">
        <f t="shared" ref="O3:O54" si="0">((H3*K3)*0.44)/100</f>
        <v>0</v>
      </c>
      <c r="P3" s="219">
        <f t="shared" ref="P3:P9" si="1">((H3*L3)*0.83)/100</f>
        <v>1.2450000000000001</v>
      </c>
      <c r="Q3" s="219"/>
      <c r="R3" s="220">
        <f t="shared" ref="R3:T18" si="2">N3/4.89</f>
        <v>0</v>
      </c>
      <c r="S3" s="220">
        <f t="shared" si="2"/>
        <v>0</v>
      </c>
      <c r="T3" s="220">
        <f t="shared" si="2"/>
        <v>0.25460122699386506</v>
      </c>
      <c r="U3" s="219"/>
      <c r="V3" s="219"/>
      <c r="W3" s="219"/>
      <c r="X3" s="207"/>
      <c r="Y3" s="207"/>
      <c r="Z3" s="207"/>
      <c r="AA3" s="207"/>
      <c r="AB3" s="207"/>
    </row>
    <row r="4" spans="1:28">
      <c r="A4" s="214"/>
      <c r="B4" s="221" t="s">
        <v>74</v>
      </c>
      <c r="C4" s="246"/>
      <c r="D4" s="217"/>
      <c r="E4" s="217"/>
      <c r="F4" s="218"/>
      <c r="G4" s="219"/>
      <c r="H4" s="219"/>
      <c r="I4" s="219"/>
      <c r="J4" s="219"/>
      <c r="K4" s="219"/>
      <c r="L4" s="219"/>
      <c r="M4" s="219"/>
      <c r="N4" s="219">
        <v>0</v>
      </c>
      <c r="O4" s="219">
        <f t="shared" si="0"/>
        <v>0</v>
      </c>
      <c r="P4" s="219">
        <f t="shared" si="1"/>
        <v>0</v>
      </c>
      <c r="Q4" s="219"/>
      <c r="R4" s="220">
        <f t="shared" si="2"/>
        <v>0</v>
      </c>
      <c r="S4" s="220">
        <f t="shared" si="2"/>
        <v>0</v>
      </c>
      <c r="T4" s="220">
        <f t="shared" si="2"/>
        <v>0</v>
      </c>
      <c r="U4" s="219"/>
      <c r="V4" s="219"/>
      <c r="W4" s="219"/>
      <c r="X4" s="207"/>
      <c r="Y4" s="207"/>
      <c r="Z4" s="207"/>
      <c r="AA4" s="207"/>
      <c r="AB4" s="207"/>
    </row>
    <row r="5" spans="1:28">
      <c r="A5" s="214"/>
      <c r="B5" s="221" t="s">
        <v>75</v>
      </c>
      <c r="C5" s="224"/>
      <c r="D5" s="207"/>
      <c r="E5" s="207"/>
      <c r="F5" s="207"/>
      <c r="G5" s="219"/>
      <c r="H5" s="219"/>
      <c r="I5" s="219"/>
      <c r="J5" s="219"/>
      <c r="K5" s="219"/>
      <c r="L5" s="219"/>
      <c r="M5" s="219"/>
      <c r="N5" s="219">
        <v>0</v>
      </c>
      <c r="O5" s="219">
        <f t="shared" si="0"/>
        <v>0</v>
      </c>
      <c r="P5" s="219">
        <f t="shared" si="1"/>
        <v>0</v>
      </c>
      <c r="Q5" s="219"/>
      <c r="R5" s="220">
        <f t="shared" si="2"/>
        <v>0</v>
      </c>
      <c r="S5" s="220">
        <f t="shared" si="2"/>
        <v>0</v>
      </c>
      <c r="T5" s="220">
        <f t="shared" si="2"/>
        <v>0</v>
      </c>
      <c r="U5" s="219"/>
      <c r="V5" s="219"/>
      <c r="W5" s="219"/>
      <c r="X5" s="207"/>
      <c r="Y5" s="207"/>
      <c r="Z5" s="207"/>
      <c r="AA5" s="207"/>
      <c r="AB5" s="207"/>
    </row>
    <row r="6" spans="1:28">
      <c r="A6" s="214"/>
      <c r="B6" s="221" t="s">
        <v>76</v>
      </c>
      <c r="C6" s="233"/>
      <c r="D6" s="217"/>
      <c r="E6" s="217"/>
      <c r="F6" s="218"/>
      <c r="G6" s="219"/>
      <c r="H6" s="219"/>
      <c r="I6" s="219"/>
      <c r="J6" s="219"/>
      <c r="K6" s="219"/>
      <c r="L6" s="219"/>
      <c r="M6" s="219"/>
      <c r="N6" s="219">
        <f>(H6*J6)/100</f>
        <v>0</v>
      </c>
      <c r="O6" s="219">
        <f t="shared" si="0"/>
        <v>0</v>
      </c>
      <c r="P6" s="219">
        <f t="shared" si="1"/>
        <v>0</v>
      </c>
      <c r="Q6" s="219"/>
      <c r="R6" s="220">
        <f t="shared" si="2"/>
        <v>0</v>
      </c>
      <c r="S6" s="220">
        <f t="shared" si="2"/>
        <v>0</v>
      </c>
      <c r="T6" s="220">
        <f t="shared" si="2"/>
        <v>0</v>
      </c>
      <c r="U6" s="219"/>
      <c r="V6" s="219"/>
      <c r="W6" s="219"/>
      <c r="X6" s="207"/>
      <c r="Y6" s="207"/>
      <c r="Z6" s="225" t="s">
        <v>133</v>
      </c>
      <c r="AA6" s="207"/>
      <c r="AB6" s="207"/>
    </row>
    <row r="7" spans="1:28">
      <c r="A7" s="226"/>
      <c r="B7" s="227" t="s">
        <v>77</v>
      </c>
      <c r="C7" s="246" t="s">
        <v>29</v>
      </c>
      <c r="D7" s="217"/>
      <c r="E7" s="217"/>
      <c r="F7" s="218" t="s">
        <v>30</v>
      </c>
      <c r="G7" s="219"/>
      <c r="H7" s="219">
        <v>2.5</v>
      </c>
      <c r="I7" s="219"/>
      <c r="J7" s="219">
        <v>12</v>
      </c>
      <c r="K7" s="219">
        <v>0</v>
      </c>
      <c r="L7" s="219">
        <v>60</v>
      </c>
      <c r="M7" s="219">
        <v>4</v>
      </c>
      <c r="N7" s="219">
        <f t="shared" ref="N7:N54" si="3">(H7*J7)/100</f>
        <v>0.3</v>
      </c>
      <c r="O7" s="219">
        <f t="shared" si="0"/>
        <v>0</v>
      </c>
      <c r="P7" s="219">
        <f t="shared" si="1"/>
        <v>1.2450000000000001</v>
      </c>
      <c r="Q7" s="219"/>
      <c r="R7" s="220">
        <f t="shared" si="2"/>
        <v>6.1349693251533742E-2</v>
      </c>
      <c r="S7" s="220">
        <f t="shared" si="2"/>
        <v>0</v>
      </c>
      <c r="T7" s="220">
        <f t="shared" si="2"/>
        <v>0.25460122699386506</v>
      </c>
      <c r="U7" s="219"/>
      <c r="V7" s="219"/>
      <c r="W7" s="219"/>
      <c r="X7" s="207"/>
      <c r="Y7" s="207"/>
      <c r="Z7" s="203" t="s">
        <v>127</v>
      </c>
      <c r="AA7" s="204" t="s">
        <v>128</v>
      </c>
      <c r="AB7" s="204" t="s">
        <v>129</v>
      </c>
    </row>
    <row r="8" spans="1:28">
      <c r="A8" s="214" t="s">
        <v>31</v>
      </c>
      <c r="B8" s="221" t="s">
        <v>78</v>
      </c>
      <c r="C8" s="246"/>
      <c r="D8" s="217"/>
      <c r="E8" s="217"/>
      <c r="F8" s="218"/>
      <c r="G8" s="219"/>
      <c r="H8" s="219"/>
      <c r="I8" s="219"/>
      <c r="J8" s="219"/>
      <c r="K8" s="219"/>
      <c r="L8" s="219"/>
      <c r="M8" s="219"/>
      <c r="N8" s="219">
        <f t="shared" si="3"/>
        <v>0</v>
      </c>
      <c r="O8" s="219">
        <f t="shared" si="0"/>
        <v>0</v>
      </c>
      <c r="P8" s="219">
        <f t="shared" si="1"/>
        <v>0</v>
      </c>
      <c r="Q8" s="219"/>
      <c r="R8" s="220">
        <f t="shared" si="2"/>
        <v>0</v>
      </c>
      <c r="S8" s="220">
        <f t="shared" si="2"/>
        <v>0</v>
      </c>
      <c r="T8" s="220">
        <f t="shared" si="2"/>
        <v>0</v>
      </c>
      <c r="U8" s="219"/>
      <c r="V8" s="219"/>
      <c r="W8" s="219"/>
      <c r="X8" s="207"/>
      <c r="Y8" s="219" t="s">
        <v>134</v>
      </c>
      <c r="Z8" s="220">
        <f>(SUM(R3:R11)+SUM(R51:R54))</f>
        <v>0.49079754601226994</v>
      </c>
      <c r="AA8" s="220">
        <f>(SUM(S3:S11)+SUM(S51:S54))</f>
        <v>8.0981595092024544E-2</v>
      </c>
      <c r="AB8" s="220">
        <f>(SUM(T3:T11)+SUM(T51:T54))</f>
        <v>1.3748466257668714</v>
      </c>
    </row>
    <row r="9" spans="1:28">
      <c r="A9" s="214"/>
      <c r="B9" s="228" t="s">
        <v>79</v>
      </c>
      <c r="C9" s="222"/>
      <c r="D9" s="217"/>
      <c r="E9" s="217"/>
      <c r="F9" s="218"/>
      <c r="G9" s="219"/>
      <c r="H9" s="219"/>
      <c r="I9" s="219"/>
      <c r="J9" s="219"/>
      <c r="K9" s="219"/>
      <c r="L9" s="219"/>
      <c r="M9" s="219"/>
      <c r="N9" s="219">
        <f t="shared" si="3"/>
        <v>0</v>
      </c>
      <c r="O9" s="219">
        <f t="shared" si="0"/>
        <v>0</v>
      </c>
      <c r="P9" s="219">
        <f t="shared" si="1"/>
        <v>0</v>
      </c>
      <c r="Q9" s="219"/>
      <c r="R9" s="220">
        <f t="shared" si="2"/>
        <v>0</v>
      </c>
      <c r="S9" s="220">
        <f t="shared" si="2"/>
        <v>0</v>
      </c>
      <c r="T9" s="220">
        <f t="shared" si="2"/>
        <v>0</v>
      </c>
      <c r="U9" s="219"/>
      <c r="V9" s="219"/>
      <c r="W9" s="219"/>
      <c r="X9" s="207"/>
      <c r="Y9" s="219" t="s">
        <v>135</v>
      </c>
      <c r="Z9" s="220">
        <f>SUM(R12:R23)</f>
        <v>1.5337423312883436</v>
      </c>
      <c r="AA9" s="220">
        <f>SUM(S12:S23)</f>
        <v>0.40490797546012269</v>
      </c>
      <c r="AB9" s="220">
        <f>SUM(T12:T23)</f>
        <v>1.1966257668711657</v>
      </c>
    </row>
    <row r="10" spans="1:28">
      <c r="A10" s="214"/>
      <c r="B10" s="228" t="s">
        <v>80</v>
      </c>
      <c r="C10" s="233"/>
      <c r="D10" s="217"/>
      <c r="E10" s="217"/>
      <c r="F10" s="218"/>
      <c r="G10" s="219"/>
      <c r="H10" s="219"/>
      <c r="I10" s="219"/>
      <c r="J10" s="219"/>
      <c r="K10" s="219"/>
      <c r="L10" s="219"/>
      <c r="M10" s="219"/>
      <c r="N10" s="219">
        <f t="shared" si="3"/>
        <v>0</v>
      </c>
      <c r="O10" s="219">
        <f t="shared" si="0"/>
        <v>0</v>
      </c>
      <c r="P10" s="219">
        <f>((H10*L10)*0.83)/100</f>
        <v>0</v>
      </c>
      <c r="Q10" s="219"/>
      <c r="R10" s="220">
        <f t="shared" si="2"/>
        <v>0</v>
      </c>
      <c r="S10" s="220">
        <f t="shared" si="2"/>
        <v>0</v>
      </c>
      <c r="T10" s="220">
        <f t="shared" si="2"/>
        <v>0</v>
      </c>
      <c r="U10" s="219"/>
      <c r="V10" s="219"/>
      <c r="W10" s="219"/>
      <c r="X10" s="207"/>
      <c r="Y10" s="219" t="s">
        <v>137</v>
      </c>
      <c r="Z10" s="220">
        <f>SUM(R24:R37)</f>
        <v>1.2229038854805727</v>
      </c>
      <c r="AA10" s="220">
        <f>SUM(S24:S37)</f>
        <v>5.9386503067484664E-2</v>
      </c>
      <c r="AB10" s="220">
        <f>SUM(T24:T37)</f>
        <v>1.2831901840490798</v>
      </c>
    </row>
    <row r="11" spans="1:28">
      <c r="A11" s="226"/>
      <c r="B11" s="227" t="s">
        <v>81</v>
      </c>
      <c r="C11" s="272">
        <v>12</v>
      </c>
      <c r="D11" s="273">
        <v>6</v>
      </c>
      <c r="E11" s="273">
        <v>24</v>
      </c>
      <c r="F11" s="218" t="s">
        <v>136</v>
      </c>
      <c r="G11" s="219"/>
      <c r="H11" s="219">
        <v>15</v>
      </c>
      <c r="I11" s="219"/>
      <c r="J11" s="219">
        <v>12</v>
      </c>
      <c r="K11" s="219">
        <v>6</v>
      </c>
      <c r="L11" s="219">
        <v>24</v>
      </c>
      <c r="M11" s="219"/>
      <c r="N11" s="219">
        <f t="shared" si="3"/>
        <v>1.8</v>
      </c>
      <c r="O11" s="219">
        <f t="shared" si="0"/>
        <v>0.39600000000000002</v>
      </c>
      <c r="P11" s="219">
        <f t="shared" ref="P11:P54" si="4">((H11*L11)*0.83)/100</f>
        <v>2.988</v>
      </c>
      <c r="Q11" s="219"/>
      <c r="R11" s="220">
        <f t="shared" si="2"/>
        <v>0.36809815950920249</v>
      </c>
      <c r="S11" s="220">
        <f t="shared" si="2"/>
        <v>8.0981595092024544E-2</v>
      </c>
      <c r="T11" s="220">
        <f t="shared" si="2"/>
        <v>0.6110429447852761</v>
      </c>
      <c r="U11" s="219"/>
      <c r="V11" s="219"/>
      <c r="W11" s="219"/>
      <c r="X11" s="207"/>
      <c r="Y11" s="231" t="s">
        <v>138</v>
      </c>
      <c r="Z11" s="220">
        <f>SUM(R38:R50)</f>
        <v>1.4314928425357873</v>
      </c>
      <c r="AA11" s="220">
        <f>SUM(S38:S50)</f>
        <v>0.32392638036809818</v>
      </c>
      <c r="AB11" s="220">
        <f>SUM(T38:T50)</f>
        <v>0.99294478527607377</v>
      </c>
    </row>
    <row r="12" spans="1:28">
      <c r="A12" s="214" t="s">
        <v>32</v>
      </c>
      <c r="B12" s="228" t="s">
        <v>82</v>
      </c>
      <c r="C12" s="224"/>
      <c r="D12" s="229"/>
      <c r="E12" s="229"/>
      <c r="F12" s="230"/>
      <c r="G12" s="219"/>
      <c r="H12" s="219"/>
      <c r="I12" s="219"/>
      <c r="J12" s="219"/>
      <c r="K12" s="219"/>
      <c r="L12" s="219"/>
      <c r="M12" s="219"/>
      <c r="N12" s="219">
        <f>(H12*J12)/100</f>
        <v>0</v>
      </c>
      <c r="O12" s="219">
        <f>((H12*K12)*0.44)/100</f>
        <v>0</v>
      </c>
      <c r="P12" s="219">
        <f>((H12*L12)*0.83)/100</f>
        <v>0</v>
      </c>
      <c r="Q12" s="219"/>
      <c r="R12" s="220">
        <f t="shared" si="2"/>
        <v>0</v>
      </c>
      <c r="S12" s="220">
        <f t="shared" si="2"/>
        <v>0</v>
      </c>
      <c r="T12" s="220">
        <f t="shared" si="2"/>
        <v>0</v>
      </c>
      <c r="U12" s="219"/>
      <c r="V12" s="219"/>
      <c r="W12" s="219"/>
      <c r="X12" s="207"/>
      <c r="Y12" s="231" t="s">
        <v>139</v>
      </c>
      <c r="Z12" s="220">
        <f>SUM(Z8:Z11)</f>
        <v>4.6789366053169736</v>
      </c>
      <c r="AA12" s="220">
        <f>SUM(AA8:AA11)</f>
        <v>0.86920245398772999</v>
      </c>
      <c r="AB12" s="220">
        <f>SUM(AB8:AB11)</f>
        <v>4.847607361963191</v>
      </c>
    </row>
    <row r="13" spans="1:28">
      <c r="A13" s="214"/>
      <c r="B13" s="228" t="s">
        <v>83</v>
      </c>
      <c r="C13" s="224"/>
      <c r="D13" s="229"/>
      <c r="E13" s="229"/>
      <c r="F13" s="230"/>
      <c r="G13" s="219"/>
      <c r="H13" s="219"/>
      <c r="I13" s="219"/>
      <c r="J13" s="219"/>
      <c r="K13" s="219"/>
      <c r="L13" s="219"/>
      <c r="M13" s="219"/>
      <c r="N13" s="219">
        <f t="shared" si="3"/>
        <v>0</v>
      </c>
      <c r="O13" s="219">
        <f t="shared" si="0"/>
        <v>0</v>
      </c>
      <c r="P13" s="219">
        <f t="shared" si="4"/>
        <v>0</v>
      </c>
      <c r="Q13" s="219"/>
      <c r="R13" s="220">
        <f t="shared" si="2"/>
        <v>0</v>
      </c>
      <c r="S13" s="220">
        <f t="shared" si="2"/>
        <v>0</v>
      </c>
      <c r="T13" s="220">
        <f t="shared" si="2"/>
        <v>0</v>
      </c>
      <c r="U13" s="219"/>
      <c r="V13" s="219"/>
      <c r="W13" s="219"/>
      <c r="X13" s="207"/>
      <c r="Y13" s="207"/>
      <c r="Z13" s="207"/>
      <c r="AA13" s="207"/>
      <c r="AB13" s="207"/>
    </row>
    <row r="14" spans="1:28">
      <c r="A14" s="214"/>
      <c r="B14" s="228" t="s">
        <v>84</v>
      </c>
      <c r="C14" s="224"/>
      <c r="D14" s="229"/>
      <c r="E14" s="229"/>
      <c r="F14" s="230"/>
      <c r="G14" s="219"/>
      <c r="H14" s="219"/>
      <c r="I14" s="219"/>
      <c r="J14" s="219"/>
      <c r="K14" s="219"/>
      <c r="L14" s="219"/>
      <c r="M14" s="219"/>
      <c r="N14" s="219">
        <f>(H14*J14)/100</f>
        <v>0</v>
      </c>
      <c r="O14" s="219">
        <f>((H14*K14)*0.44)/100</f>
        <v>0</v>
      </c>
      <c r="P14" s="219">
        <f>((H14*L14)*0.83)/100</f>
        <v>0</v>
      </c>
      <c r="Q14" s="219"/>
      <c r="R14" s="220">
        <f t="shared" si="2"/>
        <v>0</v>
      </c>
      <c r="S14" s="220">
        <f t="shared" si="2"/>
        <v>0</v>
      </c>
      <c r="T14" s="220">
        <f t="shared" si="2"/>
        <v>0</v>
      </c>
      <c r="U14" s="219"/>
      <c r="V14" s="219"/>
      <c r="W14" s="219"/>
      <c r="X14" s="207"/>
      <c r="Y14" s="207"/>
      <c r="Z14" s="207"/>
      <c r="AA14" s="207"/>
      <c r="AB14" s="207"/>
    </row>
    <row r="15" spans="1:28">
      <c r="A15" s="226"/>
      <c r="B15" s="228" t="s">
        <v>85</v>
      </c>
      <c r="C15" s="207"/>
      <c r="D15" s="207"/>
      <c r="E15" s="207"/>
      <c r="F15" s="207"/>
      <c r="G15" s="219"/>
      <c r="H15" s="219"/>
      <c r="I15" s="219"/>
      <c r="J15" s="219"/>
      <c r="K15" s="219"/>
      <c r="L15" s="219"/>
      <c r="M15" s="219"/>
      <c r="N15" s="219">
        <f t="shared" si="3"/>
        <v>0</v>
      </c>
      <c r="O15" s="219">
        <f t="shared" si="0"/>
        <v>0</v>
      </c>
      <c r="P15" s="219">
        <f t="shared" si="4"/>
        <v>0</v>
      </c>
      <c r="Q15" s="219"/>
      <c r="R15" s="220">
        <f t="shared" si="2"/>
        <v>0</v>
      </c>
      <c r="S15" s="220">
        <f t="shared" si="2"/>
        <v>0</v>
      </c>
      <c r="T15" s="220">
        <f t="shared" si="2"/>
        <v>0</v>
      </c>
      <c r="U15" s="219"/>
      <c r="V15" s="219"/>
      <c r="W15" s="219"/>
      <c r="X15" s="207"/>
      <c r="Y15" s="207"/>
      <c r="Z15" s="207"/>
      <c r="AA15" s="207"/>
      <c r="AB15" s="207"/>
    </row>
    <row r="16" spans="1:28">
      <c r="A16" s="214" t="s">
        <v>36</v>
      </c>
      <c r="B16" s="215" t="s">
        <v>73</v>
      </c>
      <c r="C16" s="247">
        <v>20</v>
      </c>
      <c r="D16" s="248">
        <v>0</v>
      </c>
      <c r="E16" s="248">
        <v>18</v>
      </c>
      <c r="F16" s="218" t="s">
        <v>136</v>
      </c>
      <c r="G16" s="219"/>
      <c r="H16" s="219">
        <v>15</v>
      </c>
      <c r="I16" s="219"/>
      <c r="J16" s="219">
        <v>20</v>
      </c>
      <c r="K16" s="219">
        <v>0</v>
      </c>
      <c r="L16" s="219">
        <v>18</v>
      </c>
      <c r="M16" s="219"/>
      <c r="N16" s="219">
        <f t="shared" si="3"/>
        <v>3</v>
      </c>
      <c r="O16" s="219">
        <f t="shared" si="0"/>
        <v>0</v>
      </c>
      <c r="P16" s="219">
        <f t="shared" si="4"/>
        <v>2.2410000000000001</v>
      </c>
      <c r="Q16" s="219"/>
      <c r="R16" s="220">
        <f t="shared" si="2"/>
        <v>0.61349693251533743</v>
      </c>
      <c r="S16" s="220">
        <f t="shared" si="2"/>
        <v>0</v>
      </c>
      <c r="T16" s="220">
        <f t="shared" si="2"/>
        <v>0.45828220858895713</v>
      </c>
      <c r="U16" s="219"/>
      <c r="V16" s="219"/>
      <c r="W16" s="219"/>
      <c r="X16" s="207"/>
      <c r="Y16" s="207"/>
      <c r="Z16" s="207"/>
      <c r="AA16" s="207"/>
      <c r="AB16" s="207"/>
    </row>
    <row r="17" spans="1:28">
      <c r="A17" s="214"/>
      <c r="B17" s="228" t="s">
        <v>74</v>
      </c>
      <c r="C17" s="222"/>
      <c r="D17" s="249"/>
      <c r="E17" s="249"/>
      <c r="F17" s="250"/>
      <c r="G17" s="219"/>
      <c r="H17" s="219"/>
      <c r="I17" s="219"/>
      <c r="J17" s="219"/>
      <c r="K17" s="219"/>
      <c r="L17" s="219"/>
      <c r="M17" s="219"/>
      <c r="N17" s="219">
        <f t="shared" si="3"/>
        <v>0</v>
      </c>
      <c r="O17" s="219">
        <f t="shared" si="0"/>
        <v>0</v>
      </c>
      <c r="P17" s="219">
        <f t="shared" si="4"/>
        <v>0</v>
      </c>
      <c r="Q17" s="219"/>
      <c r="R17" s="220">
        <f t="shared" si="2"/>
        <v>0</v>
      </c>
      <c r="S17" s="220">
        <f t="shared" si="2"/>
        <v>0</v>
      </c>
      <c r="T17" s="220">
        <f t="shared" si="2"/>
        <v>0</v>
      </c>
      <c r="U17" s="219"/>
      <c r="V17" s="219"/>
      <c r="W17" s="219"/>
      <c r="X17" s="207"/>
      <c r="Y17" s="207"/>
      <c r="Z17" s="207"/>
      <c r="AA17" s="207"/>
      <c r="AB17" s="207"/>
    </row>
    <row r="18" spans="1:28">
      <c r="A18" s="214"/>
      <c r="B18" s="228" t="s">
        <v>75</v>
      </c>
      <c r="C18" s="251">
        <v>18</v>
      </c>
      <c r="D18" s="232">
        <v>24</v>
      </c>
      <c r="E18" s="232">
        <v>5</v>
      </c>
      <c r="F18" s="218" t="s">
        <v>136</v>
      </c>
      <c r="G18" s="219"/>
      <c r="H18" s="219">
        <v>15</v>
      </c>
      <c r="I18" s="219"/>
      <c r="J18" s="219">
        <v>18</v>
      </c>
      <c r="K18" s="219">
        <v>24</v>
      </c>
      <c r="L18" s="219">
        <v>5</v>
      </c>
      <c r="M18" s="219"/>
      <c r="N18" s="219">
        <f t="shared" si="3"/>
        <v>2.7</v>
      </c>
      <c r="O18" s="219">
        <f t="shared" si="0"/>
        <v>1.5840000000000001</v>
      </c>
      <c r="P18" s="219">
        <f t="shared" si="4"/>
        <v>0.62250000000000005</v>
      </c>
      <c r="Q18" s="219"/>
      <c r="R18" s="220">
        <f t="shared" si="2"/>
        <v>0.55214723926380371</v>
      </c>
      <c r="S18" s="220">
        <f t="shared" si="2"/>
        <v>0.32392638036809818</v>
      </c>
      <c r="T18" s="220">
        <f t="shared" si="2"/>
        <v>0.12730061349693253</v>
      </c>
      <c r="U18" s="219"/>
      <c r="V18" s="219"/>
      <c r="W18" s="219"/>
      <c r="X18" s="207"/>
      <c r="Y18" s="207"/>
      <c r="Z18" s="207"/>
      <c r="AA18" s="207"/>
      <c r="AB18" s="207"/>
    </row>
    <row r="19" spans="1:28">
      <c r="A19" s="226"/>
      <c r="B19" s="228" t="s">
        <v>76</v>
      </c>
      <c r="C19" s="246"/>
      <c r="D19" s="217"/>
      <c r="E19" s="217"/>
      <c r="F19" s="218"/>
      <c r="G19" s="219"/>
      <c r="H19" s="219"/>
      <c r="I19" s="219"/>
      <c r="J19" s="219"/>
      <c r="K19" s="219"/>
      <c r="L19" s="219"/>
      <c r="M19" s="219"/>
      <c r="N19" s="219">
        <f t="shared" si="3"/>
        <v>0</v>
      </c>
      <c r="O19" s="219">
        <f t="shared" si="0"/>
        <v>0</v>
      </c>
      <c r="P19" s="219">
        <f t="shared" si="4"/>
        <v>0</v>
      </c>
      <c r="Q19" s="219"/>
      <c r="R19" s="220">
        <f t="shared" ref="R19:T54" si="5">N19/4.89</f>
        <v>0</v>
      </c>
      <c r="S19" s="220">
        <f t="shared" si="5"/>
        <v>0</v>
      </c>
      <c r="T19" s="220">
        <f t="shared" si="5"/>
        <v>0</v>
      </c>
      <c r="U19" s="219"/>
      <c r="V19" s="219"/>
      <c r="W19" s="219"/>
      <c r="X19" s="207"/>
      <c r="Y19" s="207"/>
      <c r="Z19" s="207"/>
      <c r="AA19" s="207"/>
      <c r="AB19" s="207"/>
    </row>
    <row r="20" spans="1:28">
      <c r="A20" s="214" t="s">
        <v>41</v>
      </c>
      <c r="B20" s="215" t="s">
        <v>86</v>
      </c>
      <c r="C20" s="246"/>
      <c r="D20" s="217"/>
      <c r="E20" s="217"/>
      <c r="F20" s="218"/>
      <c r="G20" s="219"/>
      <c r="H20" s="219"/>
      <c r="I20" s="219"/>
      <c r="J20" s="219"/>
      <c r="K20" s="219"/>
      <c r="L20" s="219"/>
      <c r="M20" s="219"/>
      <c r="N20" s="219">
        <f t="shared" si="3"/>
        <v>0</v>
      </c>
      <c r="O20" s="219">
        <f t="shared" si="0"/>
        <v>0</v>
      </c>
      <c r="P20" s="219">
        <f t="shared" si="4"/>
        <v>0</v>
      </c>
      <c r="Q20" s="219"/>
      <c r="R20" s="220">
        <f t="shared" si="5"/>
        <v>0</v>
      </c>
      <c r="S20" s="220">
        <f t="shared" si="5"/>
        <v>0</v>
      </c>
      <c r="T20" s="220">
        <f t="shared" si="5"/>
        <v>0</v>
      </c>
      <c r="U20" s="219"/>
      <c r="V20" s="219"/>
      <c r="W20" s="219"/>
      <c r="X20" s="207"/>
      <c r="Y20" s="207"/>
      <c r="Z20" s="207"/>
      <c r="AA20" s="207"/>
      <c r="AB20" s="207"/>
    </row>
    <row r="21" spans="1:28">
      <c r="A21" s="214"/>
      <c r="B21" s="228" t="s">
        <v>87</v>
      </c>
      <c r="C21" s="272">
        <v>12</v>
      </c>
      <c r="D21" s="273">
        <v>6</v>
      </c>
      <c r="E21" s="273">
        <v>24</v>
      </c>
      <c r="F21" s="218" t="s">
        <v>136</v>
      </c>
      <c r="G21" s="219"/>
      <c r="H21" s="219">
        <v>15</v>
      </c>
      <c r="I21" s="219"/>
      <c r="J21" s="219">
        <v>12</v>
      </c>
      <c r="K21" s="219">
        <v>6</v>
      </c>
      <c r="L21" s="219">
        <v>24</v>
      </c>
      <c r="M21" s="219"/>
      <c r="N21" s="219">
        <f t="shared" si="3"/>
        <v>1.8</v>
      </c>
      <c r="O21" s="219">
        <f t="shared" si="0"/>
        <v>0.39600000000000002</v>
      </c>
      <c r="P21" s="219">
        <f t="shared" si="4"/>
        <v>2.988</v>
      </c>
      <c r="Q21" s="219"/>
      <c r="R21" s="220">
        <f t="shared" si="5"/>
        <v>0.36809815950920249</v>
      </c>
      <c r="S21" s="220">
        <f t="shared" si="5"/>
        <v>8.0981595092024544E-2</v>
      </c>
      <c r="T21" s="220">
        <f t="shared" si="5"/>
        <v>0.6110429447852761</v>
      </c>
      <c r="U21" s="219"/>
      <c r="V21" s="219"/>
      <c r="W21" s="219"/>
      <c r="X21" s="207"/>
      <c r="Y21" s="207"/>
      <c r="Z21" s="207"/>
      <c r="AA21" s="207"/>
      <c r="AB21" s="207"/>
    </row>
    <row r="22" spans="1:28">
      <c r="A22" s="214"/>
      <c r="B22" s="228" t="s">
        <v>88</v>
      </c>
      <c r="C22" s="246"/>
      <c r="D22" s="217"/>
      <c r="E22" s="217"/>
      <c r="F22" s="218"/>
      <c r="G22" s="219"/>
      <c r="H22" s="219"/>
      <c r="I22" s="219"/>
      <c r="J22" s="219"/>
      <c r="K22" s="219"/>
      <c r="L22" s="219"/>
      <c r="M22" s="219"/>
      <c r="N22" s="219">
        <f t="shared" si="3"/>
        <v>0</v>
      </c>
      <c r="O22" s="219">
        <f t="shared" si="0"/>
        <v>0</v>
      </c>
      <c r="P22" s="219">
        <f t="shared" si="4"/>
        <v>0</v>
      </c>
      <c r="Q22" s="219"/>
      <c r="R22" s="220">
        <f t="shared" si="5"/>
        <v>0</v>
      </c>
      <c r="S22" s="220">
        <f t="shared" si="5"/>
        <v>0</v>
      </c>
      <c r="T22" s="220">
        <f t="shared" si="5"/>
        <v>0</v>
      </c>
      <c r="U22" s="219"/>
      <c r="V22" s="219"/>
      <c r="W22" s="219"/>
      <c r="X22" s="207"/>
      <c r="Y22" s="207"/>
      <c r="Z22" s="207"/>
      <c r="AA22" s="207"/>
      <c r="AB22" s="207"/>
    </row>
    <row r="23" spans="1:28">
      <c r="A23" s="214"/>
      <c r="B23" s="228" t="s">
        <v>89</v>
      </c>
      <c r="C23" s="207"/>
      <c r="D23" s="207"/>
      <c r="E23" s="207"/>
      <c r="F23" s="207"/>
      <c r="G23" s="219"/>
      <c r="H23" s="219"/>
      <c r="I23" s="219"/>
      <c r="J23" s="219"/>
      <c r="K23" s="219"/>
      <c r="L23" s="219"/>
      <c r="M23" s="219"/>
      <c r="N23" s="219">
        <f t="shared" si="3"/>
        <v>0</v>
      </c>
      <c r="O23" s="219">
        <f t="shared" si="0"/>
        <v>0</v>
      </c>
      <c r="P23" s="219">
        <f t="shared" si="4"/>
        <v>0</v>
      </c>
      <c r="Q23" s="219"/>
      <c r="R23" s="220">
        <f t="shared" si="5"/>
        <v>0</v>
      </c>
      <c r="S23" s="220">
        <f t="shared" si="5"/>
        <v>0</v>
      </c>
      <c r="T23" s="220">
        <f t="shared" si="5"/>
        <v>0</v>
      </c>
      <c r="U23" s="219"/>
      <c r="V23" s="219"/>
      <c r="W23" s="219"/>
      <c r="X23" s="207"/>
      <c r="Y23" s="207"/>
      <c r="Z23" s="207"/>
      <c r="AA23" s="207"/>
      <c r="AB23" s="207"/>
    </row>
    <row r="24" spans="1:28">
      <c r="A24" s="235"/>
      <c r="B24" s="228" t="s">
        <v>90</v>
      </c>
      <c r="C24" s="233"/>
      <c r="D24" s="217"/>
      <c r="E24" s="217"/>
      <c r="F24" s="218"/>
      <c r="G24" s="219"/>
      <c r="H24" s="219"/>
      <c r="I24" s="219"/>
      <c r="J24" s="219"/>
      <c r="K24" s="219"/>
      <c r="L24" s="219"/>
      <c r="M24" s="219"/>
      <c r="N24" s="219">
        <f t="shared" si="3"/>
        <v>0</v>
      </c>
      <c r="O24" s="219">
        <f t="shared" si="0"/>
        <v>0</v>
      </c>
      <c r="P24" s="219">
        <f t="shared" si="4"/>
        <v>0</v>
      </c>
      <c r="Q24" s="219"/>
      <c r="R24" s="220">
        <f t="shared" si="5"/>
        <v>0</v>
      </c>
      <c r="S24" s="220">
        <f t="shared" si="5"/>
        <v>0</v>
      </c>
      <c r="T24" s="220">
        <f t="shared" si="5"/>
        <v>0</v>
      </c>
      <c r="U24" s="219"/>
      <c r="V24" s="219"/>
      <c r="W24" s="219"/>
      <c r="X24" s="207"/>
      <c r="Y24" s="207"/>
      <c r="Z24" s="207"/>
      <c r="AA24" s="207"/>
      <c r="AB24" s="207"/>
    </row>
    <row r="25" spans="1:28">
      <c r="A25" s="214"/>
      <c r="B25" s="215" t="s">
        <v>91</v>
      </c>
      <c r="C25" s="247">
        <v>20</v>
      </c>
      <c r="D25" s="248">
        <v>0</v>
      </c>
      <c r="E25" s="248">
        <v>18</v>
      </c>
      <c r="F25" s="252" t="s">
        <v>140</v>
      </c>
      <c r="G25" s="219"/>
      <c r="H25" s="219">
        <v>20</v>
      </c>
      <c r="I25" s="219"/>
      <c r="J25" s="219">
        <v>20</v>
      </c>
      <c r="K25" s="219">
        <v>0</v>
      </c>
      <c r="L25" s="219">
        <v>18</v>
      </c>
      <c r="M25" s="219"/>
      <c r="N25" s="219">
        <f t="shared" si="3"/>
        <v>4</v>
      </c>
      <c r="O25" s="219">
        <f t="shared" si="0"/>
        <v>0</v>
      </c>
      <c r="P25" s="219">
        <f t="shared" si="4"/>
        <v>2.988</v>
      </c>
      <c r="Q25" s="219"/>
      <c r="R25" s="220">
        <f t="shared" si="5"/>
        <v>0.81799591002044991</v>
      </c>
      <c r="S25" s="220">
        <f t="shared" si="5"/>
        <v>0</v>
      </c>
      <c r="T25" s="220">
        <f t="shared" si="5"/>
        <v>0.6110429447852761</v>
      </c>
      <c r="U25" s="219"/>
      <c r="V25" s="219"/>
      <c r="W25" s="219"/>
      <c r="X25" s="207"/>
      <c r="Y25" s="207"/>
      <c r="Z25" s="207"/>
      <c r="AA25" s="207"/>
      <c r="AB25" s="207"/>
    </row>
    <row r="26" spans="1:28">
      <c r="A26" s="214" t="s">
        <v>44</v>
      </c>
      <c r="B26" s="228" t="s">
        <v>92</v>
      </c>
      <c r="C26" s="207"/>
      <c r="D26" s="207"/>
      <c r="E26" s="207"/>
      <c r="F26" s="207"/>
      <c r="G26" s="219"/>
      <c r="H26" s="219"/>
      <c r="I26" s="219"/>
      <c r="J26" s="219"/>
      <c r="K26" s="219"/>
      <c r="L26" s="219"/>
      <c r="M26" s="219"/>
      <c r="N26" s="219">
        <f t="shared" si="3"/>
        <v>0</v>
      </c>
      <c r="O26" s="219">
        <f t="shared" si="0"/>
        <v>0</v>
      </c>
      <c r="P26" s="219">
        <f t="shared" si="4"/>
        <v>0</v>
      </c>
      <c r="Q26" s="219"/>
      <c r="R26" s="220">
        <f t="shared" si="5"/>
        <v>0</v>
      </c>
      <c r="S26" s="220">
        <f t="shared" si="5"/>
        <v>0</v>
      </c>
      <c r="T26" s="220">
        <f t="shared" si="5"/>
        <v>0</v>
      </c>
      <c r="U26" s="219"/>
      <c r="V26" s="219"/>
      <c r="W26" s="219"/>
      <c r="X26" s="207"/>
      <c r="Y26" s="207"/>
      <c r="Z26" s="207"/>
      <c r="AA26" s="207"/>
      <c r="AB26" s="207"/>
    </row>
    <row r="27" spans="1:28">
      <c r="A27" s="214"/>
      <c r="B27" s="221" t="s">
        <v>93</v>
      </c>
      <c r="C27" s="253"/>
      <c r="D27" s="234"/>
      <c r="E27" s="234"/>
      <c r="F27" s="218"/>
      <c r="G27" s="219"/>
      <c r="H27" s="219"/>
      <c r="I27" s="219"/>
      <c r="J27" s="219"/>
      <c r="K27" s="219"/>
      <c r="L27" s="219"/>
      <c r="M27" s="219"/>
      <c r="N27" s="219">
        <f t="shared" si="3"/>
        <v>0</v>
      </c>
      <c r="O27" s="219">
        <f t="shared" si="0"/>
        <v>0</v>
      </c>
      <c r="P27" s="219">
        <f t="shared" si="4"/>
        <v>0</v>
      </c>
      <c r="Q27" s="219"/>
      <c r="R27" s="220">
        <f t="shared" si="5"/>
        <v>0</v>
      </c>
      <c r="S27" s="220">
        <f t="shared" si="5"/>
        <v>0</v>
      </c>
      <c r="T27" s="220">
        <f t="shared" si="5"/>
        <v>0</v>
      </c>
      <c r="U27" s="219"/>
      <c r="V27" s="219"/>
      <c r="W27" s="219"/>
      <c r="X27" s="207"/>
      <c r="Y27" s="207"/>
      <c r="Z27" s="207"/>
      <c r="AA27" s="207"/>
      <c r="AB27" s="207"/>
    </row>
    <row r="28" spans="1:28">
      <c r="A28" s="214"/>
      <c r="B28" s="228" t="s">
        <v>94</v>
      </c>
      <c r="C28" s="216"/>
      <c r="D28" s="254"/>
      <c r="E28" s="254"/>
      <c r="F28" s="218"/>
      <c r="G28" s="219"/>
      <c r="H28" s="219"/>
      <c r="I28" s="219"/>
      <c r="J28" s="219"/>
      <c r="K28" s="219"/>
      <c r="L28" s="219"/>
      <c r="M28" s="219"/>
      <c r="N28" s="219">
        <f t="shared" si="3"/>
        <v>0</v>
      </c>
      <c r="O28" s="219">
        <f t="shared" si="0"/>
        <v>0</v>
      </c>
      <c r="P28" s="219">
        <f t="shared" si="4"/>
        <v>0</v>
      </c>
      <c r="Q28" s="219"/>
      <c r="R28" s="220">
        <f t="shared" si="5"/>
        <v>0</v>
      </c>
      <c r="S28" s="220">
        <f t="shared" si="5"/>
        <v>0</v>
      </c>
      <c r="T28" s="220">
        <f t="shared" si="5"/>
        <v>0</v>
      </c>
      <c r="U28" s="219"/>
      <c r="V28" s="219"/>
      <c r="W28" s="219"/>
      <c r="X28" s="207"/>
      <c r="Y28" s="207"/>
      <c r="Z28" s="207"/>
      <c r="AA28" s="207"/>
      <c r="AB28" s="207"/>
    </row>
    <row r="29" spans="1:28">
      <c r="A29" s="236" t="s">
        <v>46</v>
      </c>
      <c r="B29" s="215" t="s">
        <v>73</v>
      </c>
      <c r="C29" s="207"/>
      <c r="D29" s="207"/>
      <c r="E29" s="207"/>
      <c r="F29" s="207"/>
      <c r="G29" s="219"/>
      <c r="H29" s="219"/>
      <c r="I29" s="219"/>
      <c r="J29" s="219"/>
      <c r="K29" s="219"/>
      <c r="L29" s="219"/>
      <c r="M29" s="219"/>
      <c r="N29" s="219">
        <f t="shared" si="3"/>
        <v>0</v>
      </c>
      <c r="O29" s="219">
        <f t="shared" si="0"/>
        <v>0</v>
      </c>
      <c r="P29" s="219">
        <f t="shared" si="4"/>
        <v>0</v>
      </c>
      <c r="Q29" s="219"/>
      <c r="R29" s="220">
        <f t="shared" si="5"/>
        <v>0</v>
      </c>
      <c r="S29" s="220">
        <f t="shared" si="5"/>
        <v>0</v>
      </c>
      <c r="T29" s="220">
        <f t="shared" si="5"/>
        <v>0</v>
      </c>
      <c r="U29" s="219"/>
      <c r="V29" s="219"/>
      <c r="W29" s="219"/>
      <c r="X29" s="207"/>
      <c r="Y29" s="207"/>
      <c r="Z29" s="207"/>
      <c r="AA29" s="207"/>
      <c r="AB29" s="207"/>
    </row>
    <row r="30" spans="1:28">
      <c r="A30" s="214"/>
      <c r="B30" s="228" t="s">
        <v>74</v>
      </c>
      <c r="C30" s="255" t="s">
        <v>47</v>
      </c>
      <c r="D30" s="256"/>
      <c r="E30" s="254"/>
      <c r="F30" s="218" t="s">
        <v>48</v>
      </c>
      <c r="G30" s="219"/>
      <c r="H30" s="219">
        <v>3.3</v>
      </c>
      <c r="I30" s="219"/>
      <c r="J30" s="219">
        <v>15</v>
      </c>
      <c r="K30" s="219">
        <v>5</v>
      </c>
      <c r="L30" s="219">
        <v>30</v>
      </c>
      <c r="M30" s="219"/>
      <c r="N30" s="219">
        <f t="shared" si="3"/>
        <v>0.495</v>
      </c>
      <c r="O30" s="219">
        <f t="shared" si="0"/>
        <v>7.2599999999999998E-2</v>
      </c>
      <c r="P30" s="219">
        <f t="shared" si="4"/>
        <v>0.82169999999999999</v>
      </c>
      <c r="Q30" s="219"/>
      <c r="R30" s="220">
        <f t="shared" si="5"/>
        <v>0.10122699386503069</v>
      </c>
      <c r="S30" s="220">
        <f t="shared" si="5"/>
        <v>1.4846625766871166E-2</v>
      </c>
      <c r="T30" s="220">
        <f t="shared" si="5"/>
        <v>0.16803680981595093</v>
      </c>
      <c r="U30" s="219"/>
      <c r="V30" s="219"/>
      <c r="W30" s="219"/>
      <c r="X30" s="207"/>
      <c r="Y30" s="207"/>
      <c r="Z30" s="207"/>
      <c r="AA30" s="207"/>
      <c r="AB30" s="207"/>
    </row>
    <row r="31" spans="1:28">
      <c r="A31" s="214"/>
      <c r="B31" s="228" t="s">
        <v>75</v>
      </c>
      <c r="C31" s="224"/>
      <c r="D31" s="229"/>
      <c r="E31" s="229"/>
      <c r="F31" s="230"/>
      <c r="G31" s="219"/>
      <c r="H31" s="219"/>
      <c r="I31" s="219"/>
      <c r="J31" s="219"/>
      <c r="K31" s="219"/>
      <c r="L31" s="219"/>
      <c r="M31" s="219"/>
      <c r="N31" s="219">
        <f t="shared" si="3"/>
        <v>0</v>
      </c>
      <c r="O31" s="219">
        <f t="shared" si="0"/>
        <v>0</v>
      </c>
      <c r="P31" s="219">
        <f t="shared" si="4"/>
        <v>0</v>
      </c>
      <c r="Q31" s="219"/>
      <c r="R31" s="220">
        <f t="shared" si="5"/>
        <v>0</v>
      </c>
      <c r="S31" s="220">
        <f t="shared" si="5"/>
        <v>0</v>
      </c>
      <c r="T31" s="220">
        <f t="shared" si="5"/>
        <v>0</v>
      </c>
      <c r="U31" s="219"/>
      <c r="V31" s="219"/>
      <c r="W31" s="219"/>
      <c r="X31" s="207"/>
      <c r="Y31" s="207"/>
      <c r="Z31" s="207"/>
      <c r="AA31" s="207"/>
      <c r="AB31" s="207"/>
    </row>
    <row r="32" spans="1:28">
      <c r="A32" s="226"/>
      <c r="B32" s="228" t="s">
        <v>76</v>
      </c>
      <c r="C32" s="257" t="s">
        <v>47</v>
      </c>
      <c r="D32" s="258"/>
      <c r="E32" s="259"/>
      <c r="F32" s="260" t="s">
        <v>48</v>
      </c>
      <c r="G32" s="219"/>
      <c r="H32" s="219">
        <v>3.3</v>
      </c>
      <c r="I32" s="219"/>
      <c r="J32" s="219">
        <v>15</v>
      </c>
      <c r="K32" s="219">
        <v>5</v>
      </c>
      <c r="L32" s="219">
        <v>30</v>
      </c>
      <c r="M32" s="219"/>
      <c r="N32" s="219">
        <f t="shared" si="3"/>
        <v>0.495</v>
      </c>
      <c r="O32" s="219">
        <f t="shared" si="0"/>
        <v>7.2599999999999998E-2</v>
      </c>
      <c r="P32" s="219">
        <f t="shared" si="4"/>
        <v>0.82169999999999999</v>
      </c>
      <c r="Q32" s="219"/>
      <c r="R32" s="220">
        <f t="shared" si="5"/>
        <v>0.10122699386503069</v>
      </c>
      <c r="S32" s="220">
        <f t="shared" si="5"/>
        <v>1.4846625766871166E-2</v>
      </c>
      <c r="T32" s="220">
        <f t="shared" si="5"/>
        <v>0.16803680981595093</v>
      </c>
      <c r="U32" s="219"/>
      <c r="V32" s="219"/>
      <c r="W32" s="219"/>
      <c r="X32" s="207"/>
      <c r="Y32" s="207"/>
      <c r="Z32" s="207"/>
      <c r="AA32" s="207"/>
      <c r="AB32" s="207"/>
    </row>
    <row r="33" spans="1:28">
      <c r="A33" s="214" t="s">
        <v>49</v>
      </c>
      <c r="B33" s="215" t="s">
        <v>95</v>
      </c>
      <c r="C33" s="224"/>
      <c r="D33" s="217"/>
      <c r="E33" s="217"/>
      <c r="F33" s="218"/>
      <c r="G33" s="219"/>
      <c r="H33" s="219"/>
      <c r="I33" s="219"/>
      <c r="J33" s="219"/>
      <c r="K33" s="219"/>
      <c r="L33" s="219"/>
      <c r="M33" s="219"/>
      <c r="N33" s="219">
        <f t="shared" si="3"/>
        <v>0</v>
      </c>
      <c r="O33" s="219">
        <f t="shared" si="0"/>
        <v>0</v>
      </c>
      <c r="P33" s="219">
        <f t="shared" si="4"/>
        <v>0</v>
      </c>
      <c r="Q33" s="219"/>
      <c r="R33" s="220">
        <f t="shared" si="5"/>
        <v>0</v>
      </c>
      <c r="S33" s="220">
        <f t="shared" si="5"/>
        <v>0</v>
      </c>
      <c r="T33" s="220">
        <f t="shared" si="5"/>
        <v>0</v>
      </c>
      <c r="U33" s="219"/>
      <c r="V33" s="219"/>
      <c r="W33" s="219"/>
      <c r="X33" s="207"/>
      <c r="Y33" s="207"/>
      <c r="Z33" s="207"/>
      <c r="AA33" s="207"/>
      <c r="AB33" s="207"/>
    </row>
    <row r="34" spans="1:28">
      <c r="A34" s="214"/>
      <c r="B34" s="228" t="s">
        <v>96</v>
      </c>
      <c r="C34" s="261" t="s">
        <v>43</v>
      </c>
      <c r="D34" s="262"/>
      <c r="E34" s="217"/>
      <c r="F34" s="218" t="s">
        <v>42</v>
      </c>
      <c r="G34" s="219"/>
      <c r="H34" s="219">
        <v>3.3</v>
      </c>
      <c r="I34" s="219"/>
      <c r="J34" s="219">
        <v>15</v>
      </c>
      <c r="K34" s="219">
        <v>5</v>
      </c>
      <c r="L34" s="219">
        <v>30</v>
      </c>
      <c r="M34" s="219"/>
      <c r="N34" s="219">
        <f t="shared" si="3"/>
        <v>0.495</v>
      </c>
      <c r="O34" s="219">
        <f t="shared" si="0"/>
        <v>7.2599999999999998E-2</v>
      </c>
      <c r="P34" s="219">
        <f t="shared" si="4"/>
        <v>0.82169999999999999</v>
      </c>
      <c r="Q34" s="219"/>
      <c r="R34" s="220">
        <f t="shared" si="5"/>
        <v>0.10122699386503069</v>
      </c>
      <c r="S34" s="220">
        <f t="shared" si="5"/>
        <v>1.4846625766871166E-2</v>
      </c>
      <c r="T34" s="220">
        <f t="shared" si="5"/>
        <v>0.16803680981595093</v>
      </c>
      <c r="U34" s="219"/>
      <c r="V34" s="219"/>
      <c r="W34" s="219"/>
      <c r="X34" s="207"/>
      <c r="Y34" s="207"/>
      <c r="Z34" s="207"/>
      <c r="AA34" s="207"/>
      <c r="AB34" s="207"/>
    </row>
    <row r="35" spans="1:28">
      <c r="A35" s="214"/>
      <c r="B35" s="228" t="s">
        <v>79</v>
      </c>
      <c r="C35" s="207"/>
      <c r="D35" s="207"/>
      <c r="E35" s="207"/>
      <c r="F35" s="207"/>
      <c r="G35" s="219"/>
      <c r="H35" s="219"/>
      <c r="I35" s="219"/>
      <c r="J35" s="219"/>
      <c r="K35" s="219"/>
      <c r="L35" s="219"/>
      <c r="M35" s="219"/>
      <c r="N35" s="219">
        <f t="shared" si="3"/>
        <v>0</v>
      </c>
      <c r="O35" s="219">
        <f t="shared" si="0"/>
        <v>0</v>
      </c>
      <c r="P35" s="219">
        <f t="shared" si="4"/>
        <v>0</v>
      </c>
      <c r="Q35" s="219"/>
      <c r="R35" s="220">
        <f t="shared" si="5"/>
        <v>0</v>
      </c>
      <c r="S35" s="220">
        <f t="shared" si="5"/>
        <v>0</v>
      </c>
      <c r="T35" s="220">
        <f t="shared" si="5"/>
        <v>0</v>
      </c>
      <c r="U35" s="219"/>
      <c r="V35" s="219"/>
      <c r="W35" s="219"/>
      <c r="X35" s="207"/>
      <c r="Y35" s="207"/>
      <c r="Z35" s="207"/>
      <c r="AA35" s="207"/>
      <c r="AB35" s="207"/>
    </row>
    <row r="36" spans="1:28">
      <c r="A36" s="214"/>
      <c r="B36" s="228" t="s">
        <v>80</v>
      </c>
      <c r="C36" s="261" t="s">
        <v>43</v>
      </c>
      <c r="D36" s="262"/>
      <c r="E36" s="217"/>
      <c r="F36" s="218" t="s">
        <v>42</v>
      </c>
      <c r="G36" s="219"/>
      <c r="H36" s="219">
        <v>3.3</v>
      </c>
      <c r="I36" s="219"/>
      <c r="J36" s="219">
        <v>15</v>
      </c>
      <c r="K36" s="219">
        <v>5</v>
      </c>
      <c r="L36" s="219">
        <v>30</v>
      </c>
      <c r="M36" s="219"/>
      <c r="N36" s="219">
        <f t="shared" si="3"/>
        <v>0.495</v>
      </c>
      <c r="O36" s="219">
        <f t="shared" si="0"/>
        <v>7.2599999999999998E-2</v>
      </c>
      <c r="P36" s="219">
        <f t="shared" si="4"/>
        <v>0.82169999999999999</v>
      </c>
      <c r="Q36" s="219"/>
      <c r="R36" s="220">
        <f t="shared" si="5"/>
        <v>0.10122699386503069</v>
      </c>
      <c r="S36" s="220">
        <f t="shared" si="5"/>
        <v>1.4846625766871166E-2</v>
      </c>
      <c r="T36" s="220">
        <f t="shared" si="5"/>
        <v>0.16803680981595093</v>
      </c>
      <c r="U36" s="219"/>
      <c r="V36" s="219"/>
      <c r="W36" s="219"/>
      <c r="X36" s="207"/>
      <c r="Y36" s="207"/>
      <c r="Z36" s="207"/>
      <c r="AA36" s="207"/>
      <c r="AB36" s="207"/>
    </row>
    <row r="37" spans="1:28">
      <c r="A37" s="226"/>
      <c r="B37" s="228" t="s">
        <v>97</v>
      </c>
      <c r="C37" s="222"/>
      <c r="D37" s="217"/>
      <c r="E37" s="217"/>
      <c r="F37" s="218"/>
      <c r="G37" s="219"/>
      <c r="H37" s="219"/>
      <c r="I37" s="219"/>
      <c r="J37" s="219"/>
      <c r="K37" s="219"/>
      <c r="L37" s="219"/>
      <c r="M37" s="219"/>
      <c r="N37" s="219">
        <f t="shared" si="3"/>
        <v>0</v>
      </c>
      <c r="O37" s="219">
        <f t="shared" si="0"/>
        <v>0</v>
      </c>
      <c r="P37" s="219">
        <f t="shared" si="4"/>
        <v>0</v>
      </c>
      <c r="Q37" s="219"/>
      <c r="R37" s="220">
        <f t="shared" si="5"/>
        <v>0</v>
      </c>
      <c r="S37" s="220">
        <f t="shared" si="5"/>
        <v>0</v>
      </c>
      <c r="T37" s="220">
        <f t="shared" si="5"/>
        <v>0</v>
      </c>
      <c r="U37" s="219"/>
      <c r="V37" s="219"/>
      <c r="W37" s="219"/>
      <c r="X37" s="207"/>
      <c r="Y37" s="207"/>
      <c r="Z37" s="207"/>
      <c r="AA37" s="207"/>
      <c r="AB37" s="207"/>
    </row>
    <row r="38" spans="1:28">
      <c r="A38" s="214" t="s">
        <v>51</v>
      </c>
      <c r="B38" s="237" t="s">
        <v>98</v>
      </c>
      <c r="C38" s="233"/>
      <c r="D38" s="217"/>
      <c r="E38" s="217"/>
      <c r="F38" s="218"/>
      <c r="G38" s="219"/>
      <c r="H38" s="219"/>
      <c r="I38" s="219"/>
      <c r="J38" s="219"/>
      <c r="K38" s="219"/>
      <c r="L38" s="219"/>
      <c r="M38" s="219"/>
      <c r="N38" s="219">
        <f t="shared" si="3"/>
        <v>0</v>
      </c>
      <c r="O38" s="219">
        <f t="shared" si="0"/>
        <v>0</v>
      </c>
      <c r="P38" s="219">
        <f t="shared" si="4"/>
        <v>0</v>
      </c>
      <c r="Q38" s="219"/>
      <c r="R38" s="220">
        <f t="shared" si="5"/>
        <v>0</v>
      </c>
      <c r="S38" s="220">
        <f t="shared" si="5"/>
        <v>0</v>
      </c>
      <c r="T38" s="220">
        <f t="shared" si="5"/>
        <v>0</v>
      </c>
      <c r="U38" s="219"/>
      <c r="V38" s="219"/>
      <c r="W38" s="219"/>
      <c r="X38" s="207"/>
      <c r="Y38" s="207"/>
      <c r="Z38" s="207"/>
      <c r="AA38" s="207"/>
      <c r="AB38" s="207"/>
    </row>
    <row r="39" spans="1:28">
      <c r="A39" s="214"/>
      <c r="B39" s="228" t="s">
        <v>99</v>
      </c>
      <c r="C39" s="207"/>
      <c r="D39" s="207"/>
      <c r="E39" s="207"/>
      <c r="F39" s="207"/>
      <c r="G39" s="219"/>
      <c r="H39" s="219"/>
      <c r="I39" s="219"/>
      <c r="J39" s="219"/>
      <c r="K39" s="219"/>
      <c r="L39" s="219"/>
      <c r="M39" s="219"/>
      <c r="N39" s="219">
        <f t="shared" si="3"/>
        <v>0</v>
      </c>
      <c r="O39" s="219">
        <f t="shared" si="0"/>
        <v>0</v>
      </c>
      <c r="P39" s="219">
        <f t="shared" si="4"/>
        <v>0</v>
      </c>
      <c r="Q39" s="219"/>
      <c r="R39" s="220">
        <f t="shared" si="5"/>
        <v>0</v>
      </c>
      <c r="S39" s="220">
        <f t="shared" si="5"/>
        <v>0</v>
      </c>
      <c r="T39" s="220">
        <f t="shared" si="5"/>
        <v>0</v>
      </c>
      <c r="U39" s="219"/>
      <c r="V39" s="219"/>
      <c r="W39" s="219"/>
      <c r="X39" s="207"/>
      <c r="Y39" s="207"/>
      <c r="Z39" s="207"/>
      <c r="AA39" s="207"/>
      <c r="AB39" s="207"/>
    </row>
    <row r="40" spans="1:28">
      <c r="A40" s="214"/>
      <c r="B40" s="228" t="s">
        <v>100</v>
      </c>
      <c r="C40" s="222"/>
      <c r="D40" s="217"/>
      <c r="E40" s="217"/>
      <c r="F40" s="218"/>
      <c r="G40" s="219"/>
      <c r="H40" s="219"/>
      <c r="I40" s="219"/>
      <c r="J40" s="219"/>
      <c r="K40" s="219"/>
      <c r="L40" s="219"/>
      <c r="M40" s="219"/>
      <c r="N40" s="219">
        <f t="shared" si="3"/>
        <v>0</v>
      </c>
      <c r="O40" s="219">
        <f t="shared" si="0"/>
        <v>0</v>
      </c>
      <c r="P40" s="219">
        <f t="shared" si="4"/>
        <v>0</v>
      </c>
      <c r="Q40" s="219"/>
      <c r="R40" s="220">
        <f t="shared" si="5"/>
        <v>0</v>
      </c>
      <c r="S40" s="220">
        <f t="shared" si="5"/>
        <v>0</v>
      </c>
      <c r="T40" s="220">
        <f t="shared" si="5"/>
        <v>0</v>
      </c>
      <c r="U40" s="219"/>
      <c r="V40" s="219"/>
      <c r="W40" s="219"/>
      <c r="X40" s="207"/>
      <c r="Y40" s="207"/>
      <c r="Z40" s="207"/>
      <c r="AA40" s="207"/>
      <c r="AB40" s="207"/>
    </row>
    <row r="41" spans="1:28">
      <c r="A41" s="226"/>
      <c r="B41" s="228" t="s">
        <v>101</v>
      </c>
      <c r="C41" s="263">
        <v>20</v>
      </c>
      <c r="D41" s="248">
        <v>0</v>
      </c>
      <c r="E41" s="248">
        <v>18</v>
      </c>
      <c r="F41" s="218" t="s">
        <v>141</v>
      </c>
      <c r="G41" s="219"/>
      <c r="H41" s="219">
        <v>20</v>
      </c>
      <c r="I41" s="219"/>
      <c r="J41" s="219">
        <v>20</v>
      </c>
      <c r="K41" s="219">
        <v>0</v>
      </c>
      <c r="L41" s="219">
        <v>18</v>
      </c>
      <c r="M41" s="219"/>
      <c r="N41" s="219">
        <f t="shared" si="3"/>
        <v>4</v>
      </c>
      <c r="O41" s="219">
        <f t="shared" si="0"/>
        <v>0</v>
      </c>
      <c r="P41" s="219">
        <f t="shared" si="4"/>
        <v>2.988</v>
      </c>
      <c r="Q41" s="219"/>
      <c r="R41" s="220">
        <f t="shared" si="5"/>
        <v>0.81799591002044991</v>
      </c>
      <c r="S41" s="220">
        <f t="shared" si="5"/>
        <v>0</v>
      </c>
      <c r="T41" s="220">
        <f t="shared" si="5"/>
        <v>0.6110429447852761</v>
      </c>
      <c r="U41" s="219"/>
      <c r="V41" s="219"/>
      <c r="W41" s="219"/>
      <c r="X41" s="207"/>
      <c r="Y41" s="207"/>
      <c r="Z41" s="207"/>
      <c r="AA41" s="207"/>
      <c r="AB41" s="207"/>
    </row>
    <row r="42" spans="1:28">
      <c r="A42" s="214" t="s">
        <v>53</v>
      </c>
      <c r="B42" s="215" t="s">
        <v>102</v>
      </c>
      <c r="C42" s="207"/>
      <c r="D42" s="207"/>
      <c r="E42" s="207"/>
      <c r="F42" s="207"/>
      <c r="G42" s="219"/>
      <c r="H42" s="219"/>
      <c r="I42" s="219"/>
      <c r="J42" s="219"/>
      <c r="K42" s="219"/>
      <c r="L42" s="219"/>
      <c r="M42" s="219"/>
      <c r="N42" s="219">
        <f t="shared" si="3"/>
        <v>0</v>
      </c>
      <c r="O42" s="219">
        <f t="shared" si="0"/>
        <v>0</v>
      </c>
      <c r="P42" s="219">
        <f t="shared" si="4"/>
        <v>0</v>
      </c>
      <c r="Q42" s="219"/>
      <c r="R42" s="220">
        <f t="shared" si="5"/>
        <v>0</v>
      </c>
      <c r="S42" s="220">
        <f t="shared" si="5"/>
        <v>0</v>
      </c>
      <c r="T42" s="220">
        <f t="shared" si="5"/>
        <v>0</v>
      </c>
      <c r="U42" s="219"/>
      <c r="V42" s="219"/>
      <c r="W42" s="219"/>
      <c r="X42" s="207"/>
      <c r="Y42" s="207"/>
      <c r="Z42" s="207"/>
      <c r="AA42" s="207"/>
      <c r="AB42" s="207"/>
    </row>
    <row r="43" spans="1:28">
      <c r="A43" s="238"/>
      <c r="B43" s="228" t="s">
        <v>103</v>
      </c>
      <c r="C43" s="251">
        <v>18</v>
      </c>
      <c r="D43" s="232">
        <v>24</v>
      </c>
      <c r="E43" s="232">
        <v>5</v>
      </c>
      <c r="F43" s="218" t="s">
        <v>136</v>
      </c>
      <c r="G43" s="219"/>
      <c r="H43" s="219">
        <v>15</v>
      </c>
      <c r="I43" s="219"/>
      <c r="J43" s="219">
        <v>18</v>
      </c>
      <c r="K43" s="219">
        <v>24</v>
      </c>
      <c r="L43" s="219">
        <v>5</v>
      </c>
      <c r="M43" s="219"/>
      <c r="N43" s="219">
        <f t="shared" si="3"/>
        <v>2.7</v>
      </c>
      <c r="O43" s="219">
        <f t="shared" si="0"/>
        <v>1.5840000000000001</v>
      </c>
      <c r="P43" s="219">
        <f t="shared" si="4"/>
        <v>0.62250000000000005</v>
      </c>
      <c r="Q43" s="219"/>
      <c r="R43" s="220">
        <f t="shared" si="5"/>
        <v>0.55214723926380371</v>
      </c>
      <c r="S43" s="220">
        <f t="shared" si="5"/>
        <v>0.32392638036809818</v>
      </c>
      <c r="T43" s="220">
        <f t="shared" si="5"/>
        <v>0.12730061349693253</v>
      </c>
      <c r="U43" s="219"/>
      <c r="V43" s="219"/>
      <c r="W43" s="219"/>
      <c r="X43" s="207"/>
      <c r="Y43" s="207"/>
      <c r="Z43" s="207"/>
      <c r="AA43" s="207"/>
      <c r="AB43" s="207"/>
    </row>
    <row r="44" spans="1:28">
      <c r="A44" s="214"/>
      <c r="B44" s="228" t="s">
        <v>104</v>
      </c>
      <c r="C44" s="222"/>
      <c r="D44" s="217"/>
      <c r="E44" s="217"/>
      <c r="F44" s="218"/>
      <c r="G44" s="219"/>
      <c r="H44" s="219"/>
      <c r="I44" s="219"/>
      <c r="J44" s="219"/>
      <c r="K44" s="219"/>
      <c r="L44" s="219"/>
      <c r="M44" s="219"/>
      <c r="N44" s="219">
        <f t="shared" si="3"/>
        <v>0</v>
      </c>
      <c r="O44" s="219">
        <f t="shared" si="0"/>
        <v>0</v>
      </c>
      <c r="P44" s="219">
        <f t="shared" si="4"/>
        <v>0</v>
      </c>
      <c r="Q44" s="219"/>
      <c r="R44" s="220">
        <f t="shared" si="5"/>
        <v>0</v>
      </c>
      <c r="S44" s="220">
        <f t="shared" si="5"/>
        <v>0</v>
      </c>
      <c r="T44" s="220">
        <f t="shared" si="5"/>
        <v>0</v>
      </c>
      <c r="U44" s="219"/>
      <c r="V44" s="219"/>
      <c r="W44" s="219"/>
      <c r="X44" s="207"/>
      <c r="Y44" s="207"/>
      <c r="Z44" s="207"/>
      <c r="AA44" s="207"/>
      <c r="AB44" s="207"/>
    </row>
    <row r="45" spans="1:28">
      <c r="A45" s="214"/>
      <c r="B45" s="228" t="s">
        <v>105</v>
      </c>
      <c r="C45" s="224"/>
      <c r="D45" s="229"/>
      <c r="E45" s="229"/>
      <c r="F45" s="230"/>
      <c r="G45" s="219"/>
      <c r="H45" s="219"/>
      <c r="I45" s="219"/>
      <c r="J45" s="219"/>
      <c r="K45" s="219"/>
      <c r="L45" s="219"/>
      <c r="M45" s="219"/>
      <c r="N45" s="219">
        <f t="shared" si="3"/>
        <v>0</v>
      </c>
      <c r="O45" s="219">
        <f t="shared" si="0"/>
        <v>0</v>
      </c>
      <c r="P45" s="219">
        <f t="shared" si="4"/>
        <v>0</v>
      </c>
      <c r="Q45" s="219"/>
      <c r="R45" s="220">
        <f t="shared" si="5"/>
        <v>0</v>
      </c>
      <c r="S45" s="220">
        <f t="shared" si="5"/>
        <v>0</v>
      </c>
      <c r="T45" s="220">
        <f t="shared" si="5"/>
        <v>0</v>
      </c>
      <c r="U45" s="219"/>
      <c r="V45" s="219"/>
      <c r="W45" s="219"/>
      <c r="X45" s="207"/>
      <c r="Y45" s="207"/>
      <c r="Z45" s="207"/>
      <c r="AA45" s="207"/>
      <c r="AB45" s="207"/>
    </row>
    <row r="46" spans="1:28">
      <c r="A46" s="226"/>
      <c r="B46" s="215" t="s">
        <v>106</v>
      </c>
      <c r="C46" s="207"/>
      <c r="D46" s="207"/>
      <c r="E46" s="207"/>
      <c r="F46" s="207"/>
      <c r="G46" s="219"/>
      <c r="H46" s="219"/>
      <c r="I46" s="219"/>
      <c r="J46" s="219"/>
      <c r="K46" s="219"/>
      <c r="L46" s="219"/>
      <c r="M46" s="219"/>
      <c r="N46" s="219">
        <f t="shared" si="3"/>
        <v>0</v>
      </c>
      <c r="O46" s="219">
        <f t="shared" si="0"/>
        <v>0</v>
      </c>
      <c r="P46" s="219">
        <f t="shared" si="4"/>
        <v>0</v>
      </c>
      <c r="Q46" s="219"/>
      <c r="R46" s="220">
        <f t="shared" si="5"/>
        <v>0</v>
      </c>
      <c r="S46" s="220">
        <f t="shared" si="5"/>
        <v>0</v>
      </c>
      <c r="T46" s="220">
        <f t="shared" si="5"/>
        <v>0</v>
      </c>
      <c r="U46" s="219"/>
      <c r="V46" s="219"/>
      <c r="W46" s="219"/>
      <c r="X46" s="207"/>
      <c r="Y46" s="207"/>
      <c r="Z46" s="207"/>
      <c r="AA46" s="207"/>
      <c r="AB46" s="207"/>
    </row>
    <row r="47" spans="1:28">
      <c r="A47" s="214" t="s">
        <v>55</v>
      </c>
      <c r="B47" s="228" t="s">
        <v>82</v>
      </c>
      <c r="C47" s="272">
        <v>12</v>
      </c>
      <c r="D47" s="273">
        <v>6</v>
      </c>
      <c r="E47" s="273">
        <v>24</v>
      </c>
      <c r="F47" s="218" t="s">
        <v>136</v>
      </c>
      <c r="G47" s="219">
        <v>15</v>
      </c>
      <c r="H47" s="219"/>
      <c r="I47" s="219"/>
      <c r="J47" s="219">
        <v>12</v>
      </c>
      <c r="K47" s="219">
        <v>6</v>
      </c>
      <c r="L47" s="219">
        <v>24</v>
      </c>
      <c r="M47" s="219"/>
      <c r="N47" s="219">
        <f t="shared" si="3"/>
        <v>0</v>
      </c>
      <c r="O47" s="219">
        <f t="shared" si="0"/>
        <v>0</v>
      </c>
      <c r="P47" s="219">
        <f t="shared" si="4"/>
        <v>0</v>
      </c>
      <c r="Q47" s="219"/>
      <c r="R47" s="220">
        <f t="shared" si="5"/>
        <v>0</v>
      </c>
      <c r="S47" s="220">
        <f t="shared" si="5"/>
        <v>0</v>
      </c>
      <c r="T47" s="220">
        <f t="shared" si="5"/>
        <v>0</v>
      </c>
      <c r="U47" s="219"/>
      <c r="V47" s="219"/>
      <c r="W47" s="219"/>
      <c r="X47" s="207"/>
      <c r="Y47" s="207"/>
      <c r="Z47" s="207"/>
      <c r="AA47" s="207"/>
      <c r="AB47" s="207"/>
    </row>
    <row r="48" spans="1:28">
      <c r="A48" s="214"/>
      <c r="B48" s="221" t="s">
        <v>83</v>
      </c>
      <c r="C48" s="222"/>
      <c r="D48" s="217"/>
      <c r="E48" s="217"/>
      <c r="F48" s="223"/>
      <c r="G48" s="219"/>
      <c r="H48" s="219"/>
      <c r="I48" s="219"/>
      <c r="J48" s="219"/>
      <c r="K48" s="219"/>
      <c r="L48" s="219"/>
      <c r="M48" s="219"/>
      <c r="N48" s="219">
        <f t="shared" si="3"/>
        <v>0</v>
      </c>
      <c r="O48" s="219">
        <f t="shared" si="0"/>
        <v>0</v>
      </c>
      <c r="P48" s="219">
        <f t="shared" si="4"/>
        <v>0</v>
      </c>
      <c r="Q48" s="219"/>
      <c r="R48" s="220">
        <f t="shared" si="5"/>
        <v>0</v>
      </c>
      <c r="S48" s="220">
        <f t="shared" si="5"/>
        <v>0</v>
      </c>
      <c r="T48" s="220">
        <f t="shared" si="5"/>
        <v>0</v>
      </c>
      <c r="U48" s="219"/>
      <c r="V48" s="219"/>
      <c r="W48" s="219"/>
      <c r="X48" s="207"/>
      <c r="Y48" s="207"/>
      <c r="Z48" s="207"/>
      <c r="AA48" s="207"/>
      <c r="AB48" s="207"/>
    </row>
    <row r="49" spans="1:28">
      <c r="A49" s="214"/>
      <c r="B49" s="221" t="s">
        <v>84</v>
      </c>
      <c r="C49" s="246" t="s">
        <v>29</v>
      </c>
      <c r="D49" s="217"/>
      <c r="E49" s="217"/>
      <c r="F49" s="218" t="s">
        <v>30</v>
      </c>
      <c r="G49" s="219"/>
      <c r="H49" s="219">
        <v>2.5</v>
      </c>
      <c r="I49" s="219"/>
      <c r="J49" s="219">
        <v>12</v>
      </c>
      <c r="K49" s="219">
        <v>0</v>
      </c>
      <c r="L49" s="219">
        <v>60</v>
      </c>
      <c r="M49" s="219">
        <v>4</v>
      </c>
      <c r="N49" s="219">
        <f t="shared" si="3"/>
        <v>0.3</v>
      </c>
      <c r="O49" s="219">
        <f t="shared" si="0"/>
        <v>0</v>
      </c>
      <c r="P49" s="219">
        <f t="shared" si="4"/>
        <v>1.2450000000000001</v>
      </c>
      <c r="Q49" s="219"/>
      <c r="R49" s="220">
        <f t="shared" si="5"/>
        <v>6.1349693251533742E-2</v>
      </c>
      <c r="S49" s="220">
        <f t="shared" si="5"/>
        <v>0</v>
      </c>
      <c r="T49" s="220">
        <f t="shared" si="5"/>
        <v>0.25460122699386506</v>
      </c>
      <c r="U49" s="219"/>
      <c r="V49" s="219"/>
      <c r="W49" s="219"/>
      <c r="X49" s="207"/>
      <c r="Y49" s="207"/>
      <c r="Z49" s="207"/>
      <c r="AA49" s="207"/>
      <c r="AB49" s="207"/>
    </row>
    <row r="50" spans="1:28">
      <c r="A50" s="226"/>
      <c r="B50" s="227" t="s">
        <v>107</v>
      </c>
      <c r="C50" s="264"/>
      <c r="D50" s="265"/>
      <c r="E50" s="265"/>
      <c r="F50" s="266"/>
      <c r="G50" s="219"/>
      <c r="H50" s="219"/>
      <c r="I50" s="219"/>
      <c r="J50" s="219"/>
      <c r="K50" s="219"/>
      <c r="L50" s="219"/>
      <c r="M50" s="219"/>
      <c r="N50" s="219">
        <f t="shared" si="3"/>
        <v>0</v>
      </c>
      <c r="O50" s="219">
        <f t="shared" si="0"/>
        <v>0</v>
      </c>
      <c r="P50" s="219">
        <f t="shared" si="4"/>
        <v>0</v>
      </c>
      <c r="Q50" s="219"/>
      <c r="R50" s="220">
        <f t="shared" si="5"/>
        <v>0</v>
      </c>
      <c r="S50" s="220">
        <f t="shared" si="5"/>
        <v>0</v>
      </c>
      <c r="T50" s="220">
        <f t="shared" si="5"/>
        <v>0</v>
      </c>
      <c r="U50" s="219"/>
      <c r="V50" s="219"/>
      <c r="W50" s="219"/>
      <c r="X50" s="207"/>
      <c r="Y50" s="207"/>
      <c r="Z50" s="207"/>
      <c r="AA50" s="207"/>
      <c r="AB50" s="207"/>
    </row>
    <row r="51" spans="1:28">
      <c r="A51" s="214" t="s">
        <v>56</v>
      </c>
      <c r="B51" s="228" t="s">
        <v>98</v>
      </c>
      <c r="C51" s="239"/>
      <c r="D51" s="239"/>
      <c r="E51" s="239"/>
      <c r="F51" s="240"/>
      <c r="G51" s="219"/>
      <c r="H51" s="219"/>
      <c r="I51" s="219"/>
      <c r="J51" s="219"/>
      <c r="K51" s="219"/>
      <c r="L51" s="219"/>
      <c r="M51" s="219"/>
      <c r="N51" s="219">
        <f t="shared" si="3"/>
        <v>0</v>
      </c>
      <c r="O51" s="219">
        <f t="shared" si="0"/>
        <v>0</v>
      </c>
      <c r="P51" s="219">
        <f t="shared" si="4"/>
        <v>0</v>
      </c>
      <c r="Q51" s="219"/>
      <c r="R51" s="220">
        <f t="shared" si="5"/>
        <v>0</v>
      </c>
      <c r="S51" s="220">
        <f t="shared" si="5"/>
        <v>0</v>
      </c>
      <c r="T51" s="220">
        <f t="shared" si="5"/>
        <v>0</v>
      </c>
      <c r="U51" s="219"/>
      <c r="V51" s="219"/>
      <c r="W51" s="219"/>
      <c r="X51" s="207"/>
      <c r="Y51" s="207"/>
      <c r="Z51" s="207"/>
      <c r="AA51" s="207"/>
      <c r="AB51" s="207"/>
    </row>
    <row r="52" spans="1:28">
      <c r="A52" s="214"/>
      <c r="B52" s="228" t="s">
        <v>108</v>
      </c>
      <c r="C52" s="246" t="s">
        <v>29</v>
      </c>
      <c r="D52" s="217"/>
      <c r="E52" s="217"/>
      <c r="F52" s="218" t="s">
        <v>30</v>
      </c>
      <c r="G52" s="219"/>
      <c r="H52" s="219">
        <v>2.5</v>
      </c>
      <c r="I52" s="219"/>
      <c r="J52" s="219">
        <v>12</v>
      </c>
      <c r="K52" s="219">
        <v>0</v>
      </c>
      <c r="L52" s="219">
        <v>60</v>
      </c>
      <c r="M52" s="219">
        <v>4</v>
      </c>
      <c r="N52" s="219">
        <f t="shared" si="3"/>
        <v>0.3</v>
      </c>
      <c r="O52" s="219">
        <f t="shared" si="0"/>
        <v>0</v>
      </c>
      <c r="P52" s="219">
        <f t="shared" si="4"/>
        <v>1.2450000000000001</v>
      </c>
      <c r="Q52" s="219"/>
      <c r="R52" s="220">
        <f t="shared" si="5"/>
        <v>6.1349693251533742E-2</v>
      </c>
      <c r="S52" s="220">
        <f t="shared" si="5"/>
        <v>0</v>
      </c>
      <c r="T52" s="220">
        <f t="shared" si="5"/>
        <v>0.25460122699386506</v>
      </c>
      <c r="U52" s="219"/>
      <c r="V52" s="219"/>
      <c r="W52" s="219"/>
      <c r="X52" s="207"/>
      <c r="Y52" s="207"/>
      <c r="Z52" s="207"/>
      <c r="AA52" s="207"/>
      <c r="AB52" s="207"/>
    </row>
    <row r="53" spans="1:28">
      <c r="A53" s="214"/>
      <c r="B53" s="228" t="s">
        <v>100</v>
      </c>
      <c r="C53" s="229"/>
      <c r="D53" s="229"/>
      <c r="E53" s="229"/>
      <c r="F53" s="230"/>
      <c r="G53" s="219"/>
      <c r="H53" s="219"/>
      <c r="I53" s="219"/>
      <c r="J53" s="219"/>
      <c r="K53" s="219"/>
      <c r="L53" s="219"/>
      <c r="M53" s="219"/>
      <c r="N53" s="219">
        <f t="shared" si="3"/>
        <v>0</v>
      </c>
      <c r="O53" s="219">
        <f t="shared" si="0"/>
        <v>0</v>
      </c>
      <c r="P53" s="219">
        <f t="shared" si="4"/>
        <v>0</v>
      </c>
      <c r="Q53" s="219"/>
      <c r="R53" s="220">
        <f t="shared" si="5"/>
        <v>0</v>
      </c>
      <c r="S53" s="220">
        <f t="shared" si="5"/>
        <v>0</v>
      </c>
      <c r="T53" s="220">
        <f t="shared" si="5"/>
        <v>0</v>
      </c>
      <c r="U53" s="219"/>
      <c r="V53" s="219"/>
      <c r="W53" s="219"/>
      <c r="X53" s="207"/>
      <c r="Y53" s="207"/>
      <c r="Z53" s="207"/>
      <c r="AA53" s="207"/>
      <c r="AB53" s="207"/>
    </row>
    <row r="54" spans="1:28" ht="13.5" thickBot="1">
      <c r="A54" s="241"/>
      <c r="B54" s="242" t="s">
        <v>101</v>
      </c>
      <c r="C54" s="267"/>
      <c r="D54" s="267"/>
      <c r="E54" s="267"/>
      <c r="F54" s="268"/>
      <c r="G54" s="219"/>
      <c r="H54" s="219"/>
      <c r="I54" s="219"/>
      <c r="J54" s="219"/>
      <c r="K54" s="219"/>
      <c r="L54" s="219"/>
      <c r="M54" s="219"/>
      <c r="N54" s="219">
        <f t="shared" si="3"/>
        <v>0</v>
      </c>
      <c r="O54" s="219">
        <f t="shared" si="0"/>
        <v>0</v>
      </c>
      <c r="P54" s="219">
        <f t="shared" si="4"/>
        <v>0</v>
      </c>
      <c r="Q54" s="219"/>
      <c r="R54" s="220">
        <f t="shared" si="5"/>
        <v>0</v>
      </c>
      <c r="S54" s="220">
        <f t="shared" si="5"/>
        <v>0</v>
      </c>
      <c r="T54" s="220">
        <f t="shared" si="5"/>
        <v>0</v>
      </c>
      <c r="U54" s="219"/>
      <c r="V54" s="219"/>
      <c r="W54" s="219"/>
      <c r="X54" s="207"/>
      <c r="Y54" s="207"/>
      <c r="Z54" s="207"/>
      <c r="AA54" s="207"/>
      <c r="AB54" s="207"/>
    </row>
    <row r="55" spans="1:28">
      <c r="A55" s="207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43" t="s">
        <v>139</v>
      </c>
      <c r="N55" s="244">
        <f>SUM(N3:N54)</f>
        <v>22.88</v>
      </c>
      <c r="O55" s="244">
        <f t="shared" ref="O55:T55" si="6">SUM(O3:O54)</f>
        <v>4.2504</v>
      </c>
      <c r="P55" s="244">
        <f t="shared" si="6"/>
        <v>23.704799999999999</v>
      </c>
      <c r="Q55" s="244">
        <f t="shared" si="6"/>
        <v>0</v>
      </c>
      <c r="R55" s="244">
        <f t="shared" si="6"/>
        <v>4.6789366053169736</v>
      </c>
      <c r="S55" s="245">
        <f t="shared" si="6"/>
        <v>0.86920245398772988</v>
      </c>
      <c r="T55" s="245">
        <f t="shared" si="6"/>
        <v>4.8476073619631901</v>
      </c>
      <c r="U55" s="245">
        <f>SUM(U3:U54)</f>
        <v>0</v>
      </c>
      <c r="V55" s="245">
        <f>SUM(V3:V54)</f>
        <v>0</v>
      </c>
      <c r="W55" s="245">
        <f>SUM(W3:W54)</f>
        <v>0</v>
      </c>
      <c r="X55" s="207"/>
      <c r="Y55" s="207"/>
      <c r="Z55" s="207"/>
      <c r="AA55" s="207"/>
      <c r="AB55" s="207"/>
    </row>
  </sheetData>
  <mergeCells count="1">
    <mergeCell ref="C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6D0FF32-070F-42FE-9819-6BA12B59929A}"/>
</file>

<file path=customXml/itemProps2.xml><?xml version="1.0" encoding="utf-8"?>
<ds:datastoreItem xmlns:ds="http://schemas.openxmlformats.org/officeDocument/2006/customXml" ds:itemID="{9AB8F751-2E1A-48DA-BCB8-046B0AAC1131}"/>
</file>

<file path=customXml/itemProps3.xml><?xml version="1.0" encoding="utf-8"?>
<ds:datastoreItem xmlns:ds="http://schemas.openxmlformats.org/officeDocument/2006/customXml" ds:itemID="{034837C9-5155-4958-9460-82388F34F7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CALATAYUD</vt:lpstr>
      <vt:lpstr>FERT. GREENS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Paco Cornejo</dc:creator>
  <cp:lastModifiedBy>Benito</cp:lastModifiedBy>
  <dcterms:created xsi:type="dcterms:W3CDTF">2010-11-30T08:29:21Z</dcterms:created>
  <dcterms:modified xsi:type="dcterms:W3CDTF">2011-12-16T08:09:20Z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